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C677523\Documents\SPICe\"/>
    </mc:Choice>
  </mc:AlternateContent>
  <xr:revisionPtr revIDLastSave="0" documentId="8_{5162B6FA-E347-4DCF-856B-0C94FD87185E}" xr6:coauthVersionLast="36" xr6:coauthVersionMax="36" xr10:uidLastSave="{00000000-0000-0000-0000-000000000000}"/>
  <bookViews>
    <workbookView xWindow="-120" yWindow="-120" windowWidth="20640" windowHeight="11160" tabRatio="700" xr2:uid="{51FA3D40-0179-4677-A672-8EA5DD465CF1}"/>
  </bookViews>
  <sheets>
    <sheet name="Contents" sheetId="9" r:id="rId1"/>
    <sheet name="Context for Budget 21-22" sheetId="8" r:id="rId2"/>
    <sheet name="Budget allocations" sheetId="1" r:id="rId3"/>
    <sheet name="Largest increases and decreases" sheetId="2" r:id="rId4"/>
    <sheet name="SFC forecasts" sheetId="5" r:id="rId5"/>
    <sheet name="Carbon assessment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4" l="1"/>
  <c r="I6" i="4"/>
  <c r="J6" i="4"/>
  <c r="K6" i="4"/>
  <c r="L6" i="4"/>
  <c r="M6" i="4"/>
  <c r="E11" i="1" l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F10" i="1"/>
  <c r="E10" i="1"/>
  <c r="G6" i="4" l="1"/>
  <c r="F6" i="4"/>
  <c r="E6" i="4"/>
  <c r="D6" i="4"/>
  <c r="C6" i="4"/>
  <c r="B6" i="4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10" i="1"/>
</calcChain>
</file>

<file path=xl/sharedStrings.xml><?xml version="1.0" encoding="utf-8"?>
<sst xmlns="http://schemas.openxmlformats.org/spreadsheetml/2006/main" count="247" uniqueCount="194">
  <si>
    <t>Resource</t>
  </si>
  <si>
    <t>Health and Sport</t>
  </si>
  <si>
    <t>Communities and Local Government</t>
  </si>
  <si>
    <t>Finance</t>
  </si>
  <si>
    <t>Education and Skills</t>
  </si>
  <si>
    <t>Justice</t>
  </si>
  <si>
    <t>Transport, Infrastructure and Connectivity</t>
  </si>
  <si>
    <t>Environment, Climate Change and Land Reform</t>
  </si>
  <si>
    <t>Rural Economy and Tourism</t>
  </si>
  <si>
    <t>Economy, Fair Work and Culture</t>
  </si>
  <si>
    <t>Social Security and Older People</t>
  </si>
  <si>
    <t xml:space="preserve">Constitution, Europe and External </t>
  </si>
  <si>
    <t>Crown Office and Procurator Fiscal Service</t>
  </si>
  <si>
    <t>Scottish Parliament and Audit Scotland</t>
  </si>
  <si>
    <t>Total</t>
  </si>
  <si>
    <t>Scottish Parliamentary Elections</t>
  </si>
  <si>
    <t>Scottish Child Payment</t>
  </si>
  <si>
    <t>Cost of Providing Student Loans (RAB Charge)(NonCash)</t>
  </si>
  <si>
    <t>Alcohol and Drugs Policy</t>
  </si>
  <si>
    <t>Zero Waste</t>
  </si>
  <si>
    <t>Structural Repairs</t>
  </si>
  <si>
    <t>Less Favoured Area Support Scheme</t>
  </si>
  <si>
    <t>Care and Protection</t>
  </si>
  <si>
    <t>Regeneration</t>
  </si>
  <si>
    <t>Digital Connectivity Capital</t>
  </si>
  <si>
    <t>Resource Costs of Borrowing</t>
  </si>
  <si>
    <t>Social Security Scotland</t>
  </si>
  <si>
    <t>Future Transport Funds</t>
  </si>
  <si>
    <t>Roads Depreciation</t>
  </si>
  <si>
    <t>Network Strengthening</t>
  </si>
  <si>
    <t>Additional Social Care Support</t>
  </si>
  <si>
    <t>Highlands &amp; Islands Airports Limited</t>
  </si>
  <si>
    <t>Rail Franchise</t>
  </si>
  <si>
    <t>NHS &amp; Special Health Boards Capital</t>
  </si>
  <si>
    <t>Workforce and nursing</t>
  </si>
  <si>
    <t xml:space="preserve">Mental Health Services </t>
  </si>
  <si>
    <t>Support for Ferry Services</t>
  </si>
  <si>
    <t>Social Security, Advice, Policy and Programme Costs</t>
  </si>
  <si>
    <t>NHS Pension Scheme</t>
  </si>
  <si>
    <t>Specific Resource Grants</t>
  </si>
  <si>
    <t xml:space="preserve">Enterprise </t>
  </si>
  <si>
    <t>General Medical Services</t>
  </si>
  <si>
    <t>Net Student Loans Advanced</t>
  </si>
  <si>
    <t>General Revenue Grant</t>
  </si>
  <si>
    <t>Net College Resource</t>
  </si>
  <si>
    <t>Personal Independence Payment</t>
  </si>
  <si>
    <t>College Operational Exp</t>
  </si>
  <si>
    <t>HE Resource</t>
  </si>
  <si>
    <t>NHS Special Boards</t>
  </si>
  <si>
    <t>NHS Territorial Boards (restated)</t>
  </si>
  <si>
    <t>Rail Infrastructure</t>
  </si>
  <si>
    <t>Disability Living Allowance (Adult)</t>
  </si>
  <si>
    <t xml:space="preserve">Non Domestic Rates </t>
  </si>
  <si>
    <t>Capital Land &amp; Works</t>
  </si>
  <si>
    <t>Scottish National Investment Bank</t>
  </si>
  <si>
    <t>Voted Loans</t>
  </si>
  <si>
    <t>Major Public Transport Projects</t>
  </si>
  <si>
    <t>More Homes</t>
  </si>
  <si>
    <t>Total Scottish Water</t>
  </si>
  <si>
    <t>Travel Strategy &amp; Innovation</t>
  </si>
  <si>
    <t>Less Income</t>
  </si>
  <si>
    <t>Innovation and Industries</t>
  </si>
  <si>
    <t>Specific Capital Grants</t>
  </si>
  <si>
    <t>HE FTs</t>
  </si>
  <si>
    <t>EU Income</t>
  </si>
  <si>
    <t>Convergence Funding</t>
  </si>
  <si>
    <t>Miscellaneous Other Services (restated)</t>
  </si>
  <si>
    <t>Forth &amp; Tay Bridge Authorities</t>
  </si>
  <si>
    <t>EC Receipts</t>
  </si>
  <si>
    <t>Business Development</t>
  </si>
  <si>
    <t>2019-20 - £m</t>
  </si>
  <si>
    <t>2020-21 - £m (cash)</t>
  </si>
  <si>
    <t>Cash terms change - £m</t>
  </si>
  <si>
    <t>2020-21</t>
  </si>
  <si>
    <t>2021-22</t>
  </si>
  <si>
    <t>2022-23</t>
  </si>
  <si>
    <t>2023-24</t>
  </si>
  <si>
    <t>2024-25</t>
  </si>
  <si>
    <t>2025-26</t>
  </si>
  <si>
    <t>NSND Income Tax</t>
  </si>
  <si>
    <t>NDR</t>
  </si>
  <si>
    <t>Landfill tax</t>
  </si>
  <si>
    <t>Total social security spending</t>
  </si>
  <si>
    <t>Change</t>
  </si>
  <si>
    <t>Transport , Infrastructure and Connectivity</t>
  </si>
  <si>
    <t>Total Scottish budget (including unaffected portfolios)</t>
  </si>
  <si>
    <t>Level 3</t>
  </si>
  <si>
    <t>NSND Income Tax change since February 2020</t>
  </si>
  <si>
    <t>Tax</t>
  </si>
  <si>
    <t>NDR change since February 2020</t>
  </si>
  <si>
    <t>LBTT - Residential</t>
  </si>
  <si>
    <t>LBTT - ADS</t>
  </si>
  <si>
    <t>LBTT - Non-residentia</t>
  </si>
  <si>
    <t>LBTT change since February 2020</t>
  </si>
  <si>
    <t>Landfill tax change since February 2020</t>
  </si>
  <si>
    <t>-</t>
  </si>
  <si>
    <t>LBTT - total</t>
  </si>
  <si>
    <t>GDP forecast - February 2020</t>
  </si>
  <si>
    <t>GDP forecast - January 2021</t>
  </si>
  <si>
    <t>Employment forecast - January 2021</t>
  </si>
  <si>
    <t>Average nominal earning growth, forecast February 2020</t>
  </si>
  <si>
    <t>Average nominal earning growth, forecast January 2021</t>
  </si>
  <si>
    <t>Productivity growth, forecast February 2020</t>
  </si>
  <si>
    <t>Productivity growth, forecast January 2021</t>
  </si>
  <si>
    <t>Economy forecasts, growth rates SFC Jan-2021</t>
  </si>
  <si>
    <t>Economy forecasts, growth rates OBR Nov-2020</t>
  </si>
  <si>
    <t>Portfolio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</si>
  <si>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</si>
  <si>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</si>
  <si>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</si>
  <si>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</si>
  <si>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</si>
  <si>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</si>
  <si>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</si>
  <si>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</si>
  <si>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</si>
  <si>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</si>
  <si>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</si>
  <si>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</si>
  <si>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Direct GHG</t>
  </si>
  <si>
    <t>Indirect GHG</t>
  </si>
  <si>
    <t>Imported GHG</t>
  </si>
  <si>
    <t>Portfolio - TME</t>
  </si>
  <si>
    <t>Percentage change  between 20-21 and 21-22 -  change with COVID allocations excluded</t>
  </si>
  <si>
    <t>Resource: Change of Budget 2020-21: percentage</t>
  </si>
  <si>
    <t>Annual Managed Expenditure (AME)</t>
  </si>
  <si>
    <t>Non-Cash</t>
  </si>
  <si>
    <t>Total managed expenditure (TME)</t>
  </si>
  <si>
    <t>Cash terms percentage change</t>
  </si>
  <si>
    <t>Figures 9, 10 and 11</t>
  </si>
  <si>
    <t>Spending area</t>
  </si>
  <si>
    <t>Cash terms value - £ million</t>
  </si>
  <si>
    <t>Resource - £ million</t>
  </si>
  <si>
    <t>Resource: Change of Budget 2020-21: Cash Terms - £ million</t>
  </si>
  <si>
    <t>Figures 12, 13, 14, 15, 16 and 17</t>
  </si>
  <si>
    <t>Forecast</t>
  </si>
  <si>
    <t>Changes 2020-21 to 2021-22 Average deflator - £ million</t>
  </si>
  <si>
    <t>Changes 2020-21 to 2021-22 Average deflator - percentage</t>
  </si>
  <si>
    <t>Changes 2020-21 to 2021-22 SG calcs Table B.01 (actual deflator) - £ million</t>
  </si>
  <si>
    <t xml:space="preserve">Tax forecasts from the Scottish Fiscal Commission in £ million </t>
  </si>
  <si>
    <t xml:space="preserve">Economic forecasts from the Scottish Fiscal Commission percentage change </t>
  </si>
  <si>
    <t>Figure 1: Budget changes before and after adjusting for COVID-19 allocations</t>
  </si>
  <si>
    <t>Figure 2: Comparison of real terms change for selected portfolios using an average deflator and the data in table B.01 of the budget document</t>
  </si>
  <si>
    <t>Figure 7: Social Security allocations by size, 2021-22</t>
  </si>
  <si>
    <t>Benefit</t>
  </si>
  <si>
    <t>Administered by:</t>
  </si>
  <si>
    <t>£m 2021/22 forecast spend</t>
  </si>
  <si>
    <t>DWP agency agreement</t>
  </si>
  <si>
    <t>Attendance Allowance</t>
  </si>
  <si>
    <t>Disability Living Allowance (adult)</t>
  </si>
  <si>
    <t>Council Tax Reduction</t>
  </si>
  <si>
    <t>Local authorities</t>
  </si>
  <si>
    <t>Carer’s Allowance</t>
  </si>
  <si>
    <t>Disability Living Allowance (child)</t>
  </si>
  <si>
    <t>Discretionary Housing Payment</t>
  </si>
  <si>
    <t>Industrial Injuries Disablement Benefit</t>
  </si>
  <si>
    <t xml:space="preserve">Scottish Child Payment </t>
  </si>
  <si>
    <t>Carer’s Allowance Supplement</t>
  </si>
  <si>
    <t>Scottish Welfare Fund</t>
  </si>
  <si>
    <t xml:space="preserve">Best Start Grant </t>
  </si>
  <si>
    <t>Best Start Foods</t>
  </si>
  <si>
    <t>Funeral Support Payment</t>
  </si>
  <si>
    <t>Child Disability Payment</t>
  </si>
  <si>
    <t>Severe Disablement Allowance</t>
  </si>
  <si>
    <t>Self isolation support grant</t>
  </si>
  <si>
    <t>Local Authorities</t>
  </si>
  <si>
    <t>Child Winter Heating Assistance</t>
  </si>
  <si>
    <t>Job Start Payment</t>
  </si>
  <si>
    <t>Young Carer Grant</t>
  </si>
  <si>
    <t>Figure 8: Largest cash terms changes, 2020-21 to 2021-22, £ million</t>
  </si>
  <si>
    <t>This spreadsheet contains the data behind the images in the SPICe briefing for the 2021-22 Scottish Budget. The data is broken down by sections of the briefing.</t>
  </si>
  <si>
    <t>Budget allocations</t>
  </si>
  <si>
    <t>Largest increases and decreases</t>
  </si>
  <si>
    <t>SFC forecasts</t>
  </si>
  <si>
    <t>Carbon assessment</t>
  </si>
  <si>
    <t>Context for Budget 21-22</t>
  </si>
  <si>
    <t>Figure 18: Emissions associated with the Scottish Budget since 2010-11</t>
  </si>
  <si>
    <t>Figure 19: Carbon intensity (emissions per pound spend) of Scottish Budget since 2010-11</t>
  </si>
  <si>
    <t xml:space="preserve">SB 21-05 Scottish Budget 2021-22 - data </t>
  </si>
  <si>
    <t>Percentage change  between 20-21 and 21-22 -  change unadjusted for COVID allocations</t>
  </si>
  <si>
    <t>Changes 2020-21 to 2021-22 SG calcs Table B.01 (actual deflator) - percentage</t>
  </si>
  <si>
    <t>Figure 3: Allocation of TME, 2021-22</t>
  </si>
  <si>
    <t>Figures 4, 5 and 6</t>
  </si>
  <si>
    <t>Scottish Teachers' Pension Scheme</t>
  </si>
  <si>
    <t>Employment forecast - February 2020</t>
  </si>
  <si>
    <t>Capital (inc Financial Transactions) - £ million</t>
  </si>
  <si>
    <t>Resource and capital (inc Financial Transactions) - £ million</t>
  </si>
  <si>
    <t>Resource and capital (inc Financial Transactions) Change on Budget 2020-21: Cash Terms  - £ million</t>
  </si>
  <si>
    <t>Capital (inc Financial Transactions): Change of Budget 2020-21: percentage</t>
  </si>
  <si>
    <t>Resource and capital (inc Financial Transactions) Change on Budget 2020-21: percentage</t>
  </si>
  <si>
    <t>Capital (inc Financial Transactions)</t>
  </si>
  <si>
    <t>Resource - proportion of total Resource and Capital  (inc Financial Transactions)</t>
  </si>
  <si>
    <t>Capital (inc Financial Transactions): Change of Budget 2020-21: Cash Terms - £ million</t>
  </si>
  <si>
    <t>Capital (inc Financial Transactions) - proportion of total Resource and Capital  (inc Financial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</si>
</sst>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2" borderId="0" xfId="0" applyFont="1" applyFill="1"/>
    <xf numFmtId="165" fontId="3" fillId="2" borderId="0" xfId="2" applyNumberFormat="1" applyFont="1" applyFill="1"/>
    <xf numFmtId="4" fontId="3" fillId="2" borderId="0" xfId="0" applyNumberFormat="1" applyFont="1" applyFill="1"/>
    <xf numFmtId="0" fontId="0" fillId="2" borderId="0" xfId="0" applyFill="1"/>
    <xf numFmtId="164" fontId="9" fillId="2" borderId="0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164" fontId="9" fillId="2" borderId="0" xfId="1" applyNumberFormat="1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vertical="center"/>
    </xf>
    <xf numFmtId="0" fontId="8" fillId="3" borderId="0" xfId="0" applyFont="1" applyFill="1"/>
    <xf numFmtId="9" fontId="3" fillId="2" borderId="0" xfId="2" applyFont="1" applyFill="1"/>
    <xf numFmtId="1" fontId="3" fillId="2" borderId="0" xfId="0" applyNumberFormat="1" applyFont="1" applyFill="1"/>
    <xf numFmtId="0" fontId="6" fillId="3" borderId="0" xfId="0" applyFont="1" applyFill="1"/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/>
    <xf numFmtId="0" fontId="6" fillId="3" borderId="0" xfId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right" wrapText="1"/>
    </xf>
    <xf numFmtId="3" fontId="3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11" fillId="2" borderId="0" xfId="3" applyFont="1" applyFill="1"/>
    <xf numFmtId="2" fontId="3" fillId="0" borderId="0" xfId="2" applyNumberFormat="1" applyFont="1"/>
    <xf numFmtId="0" fontId="2" fillId="2" borderId="0" xfId="0" applyFont="1" applyFill="1"/>
    <xf numFmtId="0" fontId="1" fillId="2" borderId="0" xfId="0" applyFont="1" applyFill="1"/>
    <xf numFmtId="0" fontId="7" fillId="2" borderId="0" xfId="0" applyFont="1" applyFill="1" applyBorder="1" applyAlignment="1"/>
    <xf numFmtId="0" fontId="12" fillId="2" borderId="0" xfId="0" applyFont="1" applyFill="1" applyBorder="1"/>
    <xf numFmtId="0" fontId="7" fillId="0" borderId="0" xfId="0" applyFont="1" applyAlignment="1">
      <alignment wrapText="1"/>
    </xf>
  </cellXfs>
  <cellStyles count="4">
    <cellStyle name="Hyperlink" xfId="3" builtinId="8"/>
    <cellStyle name="Normal" xfId="0" builtinId="0"/>
    <cellStyle name="Normal 2" xfId="1" xr:uid="{EA1613C3-CF99-4943-9EE1-1DD8F363B2C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0</xdr:colOff>
      <xdr:row>0</xdr:row>
      <xdr:rowOff>885892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880CD4-D84F-47DC-829C-BC5A85E4B01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3609975" cy="809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orporate Palette">
  <a:themeElements>
    <a:clrScheme name="Corporate Palet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500778"/>
      </a:accent1>
      <a:accent2>
        <a:srgbClr val="003057"/>
      </a:accent2>
      <a:accent3>
        <a:srgbClr val="B0008E"/>
      </a:accent3>
      <a:accent4>
        <a:srgbClr val="CC8A00"/>
      </a:accent4>
      <a:accent5>
        <a:srgbClr val="9B945F"/>
      </a:accent5>
      <a:accent6>
        <a:srgbClr val="84878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66C1D-41D0-4455-9F23-3741664693A4}">
  <dimension ref="A1:A8"/>
  <sheetViews>
    <sheetView tabSelected="1" workbookViewId="0">
      <selection activeCell="C1" sqref="C1"/>
    </sheetView>
  </sheetViews>
  <sheetFormatPr defaultColWidth="9.140625" defaultRowHeight="15.75" x14ac:dyDescent="0.25"/>
  <cols>
    <col min="1" max="1" width="55.28515625" style="2" customWidth="1"/>
    <col min="2" max="16384" width="9.140625" style="5"/>
  </cols>
  <sheetData>
    <row r="1" spans="1:1" ht="78" customHeight="1" x14ac:dyDescent="0.25"/>
    <row r="2" spans="1:1" x14ac:dyDescent="0.25">
      <c r="A2" s="21" t="s">
        <v>178</v>
      </c>
    </row>
    <row r="3" spans="1:1" ht="60" x14ac:dyDescent="0.25">
      <c r="A3" s="25" t="s">
        <v>170</v>
      </c>
    </row>
    <row r="4" spans="1:1" ht="15" x14ac:dyDescent="0.25">
      <c r="A4" s="26" t="s">
        <v>175</v>
      </c>
    </row>
    <row r="5" spans="1:1" ht="15" x14ac:dyDescent="0.25">
      <c r="A5" s="26" t="s">
        <v>171</v>
      </c>
    </row>
    <row r="6" spans="1:1" ht="15" x14ac:dyDescent="0.25">
      <c r="A6" s="26" t="s">
        <v>172</v>
      </c>
    </row>
    <row r="7" spans="1:1" ht="15" x14ac:dyDescent="0.25">
      <c r="A7" s="26" t="s">
        <v>173</v>
      </c>
    </row>
    <row r="8" spans="1:1" ht="15" x14ac:dyDescent="0.25">
      <c r="A8" s="26" t="s">
        <v>174</v>
      </c>
    </row>
  </sheetData>
  <hyperlinks>
    <hyperlink ref="A4" location="'Context for Budget 21-22'!A1" display="Context for Budget 21-22" xr:uid="{72C7BF5D-E378-4694-9BCF-3D5F3E164651}"/>
    <hyperlink ref="A5" location="'Budget allocations'!A1" display="Budget allocations" xr:uid="{B9D136EF-7C3A-4988-AC64-8F39C276530D}"/>
    <hyperlink ref="A6" location="'Largest increases and decreases'!A1" display="Largest increases and decreases" xr:uid="{D04C8824-BDBD-4C48-8CAA-1787FE83C616}"/>
    <hyperlink ref="A7" location="'SFC forecasts'!A1" display="SFC forecasts" xr:uid="{D94C1D7C-634A-4593-BCCC-7D7341ED35B1}"/>
    <hyperlink ref="A8" location="'Carbon assessment'!A1" display="Carbon assessment" xr:uid="{B9FBE007-A3F8-4D58-A68E-EE252B96D60A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198D-E9F6-4A8C-9A6A-C983B856FB40}">
  <dimension ref="A1:E17"/>
  <sheetViews>
    <sheetView workbookViewId="0">
      <selection activeCellId="1" sqref="A13 A1"/>
    </sheetView>
  </sheetViews>
  <sheetFormatPr defaultColWidth="9.140625" defaultRowHeight="15" x14ac:dyDescent="0.2"/>
  <cols>
    <col min="1" max="1" width="29.140625" style="2" customWidth="1"/>
    <col min="2" max="2" width="22.5703125" style="2" customWidth="1"/>
    <col min="3" max="3" width="22.42578125" style="2" customWidth="1"/>
    <col min="4" max="4" width="9.5703125" style="2" bestFit="1" customWidth="1"/>
    <col min="5" max="5" width="10.28515625" style="2" bestFit="1" customWidth="1"/>
    <col min="6" max="16384" width="9.140625" style="2"/>
  </cols>
  <sheetData>
    <row r="1" spans="1:5" ht="15.75" x14ac:dyDescent="0.25">
      <c r="A1" s="21" t="s">
        <v>141</v>
      </c>
      <c r="B1" s="21"/>
    </row>
    <row r="2" spans="1:5" ht="75" x14ac:dyDescent="0.2">
      <c r="A2" s="22" t="s">
        <v>122</v>
      </c>
      <c r="B2" s="23" t="s">
        <v>179</v>
      </c>
      <c r="C2" s="23" t="s">
        <v>123</v>
      </c>
    </row>
    <row r="3" spans="1:5" x14ac:dyDescent="0.2">
      <c r="A3" s="2" t="s">
        <v>1</v>
      </c>
      <c r="B3" s="12">
        <v>0.11029790340135182</v>
      </c>
      <c r="C3" s="12">
        <v>5.3663019180260729E-2</v>
      </c>
    </row>
    <row r="4" spans="1:5" x14ac:dyDescent="0.2">
      <c r="A4" s="2" t="s">
        <v>2</v>
      </c>
      <c r="B4" s="12">
        <v>1.8186099000576439E-2</v>
      </c>
      <c r="C4" s="12">
        <v>-1.4207889844200294E-2</v>
      </c>
    </row>
    <row r="5" spans="1:5" x14ac:dyDescent="0.2">
      <c r="A5" s="2" t="s">
        <v>3</v>
      </c>
      <c r="B5" s="12">
        <v>9.1526387827292499E-2</v>
      </c>
      <c r="C5" s="12">
        <v>8.8860052971185821E-2</v>
      </c>
    </row>
    <row r="6" spans="1:5" x14ac:dyDescent="0.2">
      <c r="A6" s="2" t="s">
        <v>4</v>
      </c>
      <c r="B6" s="12">
        <v>0.17846240022405824</v>
      </c>
      <c r="C6" s="12">
        <v>0.15941744853661954</v>
      </c>
    </row>
    <row r="7" spans="1:5" x14ac:dyDescent="0.2">
      <c r="A7" s="2" t="s">
        <v>5</v>
      </c>
      <c r="B7" s="12">
        <v>6.2537287243376039E-2</v>
      </c>
      <c r="C7" s="12">
        <v>3.7269696437971733E-2</v>
      </c>
    </row>
    <row r="8" spans="1:5" x14ac:dyDescent="0.2">
      <c r="A8" s="2" t="s">
        <v>84</v>
      </c>
      <c r="B8" s="12">
        <v>0.13825307244965179</v>
      </c>
      <c r="C8" s="12">
        <v>7.236370928467073E-2</v>
      </c>
    </row>
    <row r="9" spans="1:5" x14ac:dyDescent="0.2">
      <c r="A9" s="2" t="s">
        <v>7</v>
      </c>
      <c r="B9" s="12">
        <v>9.7011693373755037E-2</v>
      </c>
      <c r="C9" s="12">
        <v>9.0515374621048306E-2</v>
      </c>
    </row>
    <row r="10" spans="1:5" x14ac:dyDescent="0.2">
      <c r="A10" s="2" t="s">
        <v>8</v>
      </c>
      <c r="B10" s="12">
        <v>0.39411624583134808</v>
      </c>
      <c r="C10" s="12">
        <v>0.364340161981896</v>
      </c>
    </row>
    <row r="11" spans="1:5" x14ac:dyDescent="0.2">
      <c r="A11" s="2" t="s">
        <v>9</v>
      </c>
      <c r="B11" s="12">
        <v>0.10616255473672975</v>
      </c>
      <c r="C11" s="12">
        <v>-5.0838406493645127E-2</v>
      </c>
    </row>
    <row r="12" spans="1:5" x14ac:dyDescent="0.2">
      <c r="A12" s="2" t="s">
        <v>85</v>
      </c>
      <c r="B12" s="12">
        <v>9.2013909949252737E-2</v>
      </c>
      <c r="C12" s="12">
        <v>5.5055498271365133E-2</v>
      </c>
    </row>
    <row r="13" spans="1:5" ht="15.75" x14ac:dyDescent="0.25">
      <c r="A13" s="21" t="s">
        <v>142</v>
      </c>
    </row>
    <row r="14" spans="1:5" x14ac:dyDescent="0.2">
      <c r="A14" s="11" t="s">
        <v>106</v>
      </c>
      <c r="B14" s="11" t="s">
        <v>138</v>
      </c>
      <c r="C14" s="11" t="s">
        <v>180</v>
      </c>
      <c r="D14" s="11" t="s">
        <v>136</v>
      </c>
      <c r="E14" s="11" t="s">
        <v>137</v>
      </c>
    </row>
    <row r="15" spans="1:5" x14ac:dyDescent="0.2">
      <c r="A15" s="2" t="s">
        <v>1</v>
      </c>
      <c r="B15" s="13">
        <v>2183.8317307692359</v>
      </c>
      <c r="C15" s="3">
        <v>0.14232572753792949</v>
      </c>
      <c r="D15" s="13">
        <v>1378.5605201029157</v>
      </c>
      <c r="E15" s="3">
        <v>8.9844206499189561E-2</v>
      </c>
    </row>
    <row r="16" spans="1:5" x14ac:dyDescent="0.2">
      <c r="A16" s="2" t="s">
        <v>2</v>
      </c>
      <c r="B16" s="13">
        <v>585.76250000000073</v>
      </c>
      <c r="C16" s="3">
        <v>4.755685185636227E-2</v>
      </c>
      <c r="D16" s="13">
        <v>-7.02976006159588</v>
      </c>
      <c r="E16" s="3">
        <v>-5.707317519217936E-4</v>
      </c>
    </row>
    <row r="17" spans="1:5" x14ac:dyDescent="0.2">
      <c r="A17" s="2" t="s">
        <v>3</v>
      </c>
      <c r="B17" s="13">
        <v>692.03269230769183</v>
      </c>
      <c r="C17" s="3">
        <v>0.12301272593769519</v>
      </c>
      <c r="D17" s="13">
        <v>401.77903416492518</v>
      </c>
      <c r="E17" s="3">
        <v>7.1418496216457461E-2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0E162-B96B-424F-B72D-D5E5467FE441}">
  <dimension ref="A1:L45"/>
  <sheetViews>
    <sheetView zoomScale="80" zoomScaleNormal="80" workbookViewId="0"/>
  </sheetViews>
  <sheetFormatPr defaultColWidth="9.140625" defaultRowHeight="15" x14ac:dyDescent="0.2"/>
  <cols>
    <col min="1" max="1" width="49.85546875" style="2" bestFit="1" customWidth="1"/>
    <col min="2" max="2" width="18" style="2" customWidth="1"/>
    <col min="3" max="3" width="15.7109375" style="2" customWidth="1"/>
    <col min="4" max="4" width="15.85546875" style="2" customWidth="1"/>
    <col min="5" max="5" width="22.85546875" style="2" customWidth="1"/>
    <col min="6" max="6" width="33" style="2" customWidth="1"/>
    <col min="7" max="7" width="19.5703125" style="2" bestFit="1" customWidth="1"/>
    <col min="8" max="8" width="24.140625" style="2" bestFit="1" customWidth="1"/>
    <col min="9" max="9" width="28.28515625" style="2" bestFit="1" customWidth="1"/>
    <col min="10" max="10" width="16.42578125" style="2" bestFit="1" customWidth="1"/>
    <col min="11" max="11" width="22.5703125" style="2" bestFit="1" customWidth="1"/>
    <col min="12" max="12" width="27" style="2" bestFit="1" customWidth="1"/>
    <col min="13" max="16384" width="9.140625" style="2"/>
  </cols>
  <sheetData>
    <row r="1" spans="1:12" ht="15.75" x14ac:dyDescent="0.25">
      <c r="A1" s="21" t="s">
        <v>181</v>
      </c>
    </row>
    <row r="2" spans="1:12" ht="45" x14ac:dyDescent="0.2">
      <c r="A2" s="11" t="s">
        <v>130</v>
      </c>
      <c r="B2" s="22" t="s">
        <v>131</v>
      </c>
      <c r="C2" s="22" t="s">
        <v>128</v>
      </c>
    </row>
    <row r="3" spans="1:12" x14ac:dyDescent="0.2">
      <c r="A3" s="2" t="s">
        <v>0</v>
      </c>
      <c r="B3" s="2">
        <v>37799.800000000003</v>
      </c>
      <c r="C3" s="2">
        <v>11.2</v>
      </c>
    </row>
    <row r="4" spans="1:12" x14ac:dyDescent="0.2">
      <c r="A4" s="29" t="s">
        <v>190</v>
      </c>
      <c r="B4" s="2">
        <v>5831.2</v>
      </c>
      <c r="C4" s="2">
        <v>-0.7</v>
      </c>
    </row>
    <row r="5" spans="1:12" x14ac:dyDescent="0.2">
      <c r="A5" s="2" t="s">
        <v>125</v>
      </c>
      <c r="B5" s="4">
        <v>9003.5</v>
      </c>
      <c r="C5" s="2">
        <v>3.3</v>
      </c>
    </row>
    <row r="6" spans="1:12" x14ac:dyDescent="0.2">
      <c r="A6" s="2" t="s">
        <v>126</v>
      </c>
      <c r="B6" s="2">
        <v>1377.6</v>
      </c>
      <c r="C6" s="2">
        <v>55.8</v>
      </c>
    </row>
    <row r="7" spans="1:12" x14ac:dyDescent="0.2">
      <c r="A7" s="2" t="s">
        <v>127</v>
      </c>
      <c r="B7" s="2">
        <v>54012.1</v>
      </c>
      <c r="C7" s="2">
        <v>9.1999999999999993</v>
      </c>
    </row>
    <row r="8" spans="1:12" ht="15.75" x14ac:dyDescent="0.25">
      <c r="A8" s="21" t="s">
        <v>182</v>
      </c>
    </row>
    <row r="9" spans="1:12" ht="74.25" customHeight="1" x14ac:dyDescent="0.2">
      <c r="A9" s="11" t="s">
        <v>106</v>
      </c>
      <c r="B9" s="22" t="s">
        <v>132</v>
      </c>
      <c r="C9" s="22" t="s">
        <v>185</v>
      </c>
      <c r="D9" s="22" t="s">
        <v>186</v>
      </c>
      <c r="E9" s="22" t="s">
        <v>191</v>
      </c>
      <c r="F9" s="22" t="s">
        <v>193</v>
      </c>
      <c r="G9" s="22" t="s">
        <v>133</v>
      </c>
      <c r="H9" s="22" t="s">
        <v>192</v>
      </c>
      <c r="I9" s="22" t="s">
        <v>187</v>
      </c>
      <c r="J9" s="22" t="s">
        <v>124</v>
      </c>
      <c r="K9" s="22" t="s">
        <v>188</v>
      </c>
      <c r="L9" s="22" t="s">
        <v>189</v>
      </c>
    </row>
    <row r="10" spans="1:12" x14ac:dyDescent="0.2">
      <c r="A10" s="2" t="s">
        <v>1</v>
      </c>
      <c r="B10" s="2">
        <v>16134.4</v>
      </c>
      <c r="C10" s="2">
        <v>529</v>
      </c>
      <c r="D10" s="2">
        <f>B10+C10</f>
        <v>16663.400000000001</v>
      </c>
      <c r="E10" s="12">
        <f>B10/D10</f>
        <v>0.96825377774043697</v>
      </c>
      <c r="F10" s="12">
        <f>C10/D10</f>
        <v>3.1746222259562869E-2</v>
      </c>
      <c r="G10" s="2">
        <v>1602.1000000000004</v>
      </c>
      <c r="H10" s="2">
        <v>91</v>
      </c>
      <c r="I10" s="2">
        <v>1693.1000000000022</v>
      </c>
      <c r="J10" s="3">
        <v>0.11024407698712527</v>
      </c>
      <c r="K10" s="3">
        <v>0.20776255707762556</v>
      </c>
      <c r="L10" s="3">
        <v>0.11309726591985479</v>
      </c>
    </row>
    <row r="11" spans="1:12" x14ac:dyDescent="0.2">
      <c r="A11" s="2" t="s">
        <v>2</v>
      </c>
      <c r="B11" s="2">
        <v>8446.9</v>
      </c>
      <c r="C11" s="2">
        <v>1463</v>
      </c>
      <c r="D11" s="2">
        <f t="shared" ref="D11:D23" si="0">B11+C11</f>
        <v>9909.9</v>
      </c>
      <c r="E11" s="12">
        <f t="shared" ref="E11:E23" si="1">B11/D11</f>
        <v>0.85236985236985241</v>
      </c>
      <c r="F11" s="12">
        <f t="shared" ref="F11:F23" si="2">C11/D11</f>
        <v>0.14763014763014765</v>
      </c>
      <c r="G11" s="2">
        <v>797.09999999999945</v>
      </c>
      <c r="H11" s="2">
        <v>-364</v>
      </c>
      <c r="I11" s="2">
        <v>433.10000000000036</v>
      </c>
      <c r="J11" s="3">
        <v>0.104198802583074</v>
      </c>
      <c r="K11" s="3">
        <v>-0.19923371647509577</v>
      </c>
      <c r="L11" s="3">
        <v>4.5701080533513468E-2</v>
      </c>
    </row>
    <row r="12" spans="1:12" x14ac:dyDescent="0.2">
      <c r="A12" s="2" t="s">
        <v>3</v>
      </c>
      <c r="B12" s="2">
        <v>239.8</v>
      </c>
      <c r="C12" s="2">
        <v>27.3</v>
      </c>
      <c r="D12" s="2">
        <f t="shared" si="0"/>
        <v>267.10000000000002</v>
      </c>
      <c r="E12" s="12">
        <f t="shared" si="1"/>
        <v>0.89779108947959563</v>
      </c>
      <c r="F12" s="12">
        <f t="shared" si="2"/>
        <v>0.10220891052040433</v>
      </c>
      <c r="G12" s="2">
        <v>55.700000000000017</v>
      </c>
      <c r="H12" s="2">
        <v>-7.8000000000000007</v>
      </c>
      <c r="I12" s="2">
        <v>47.900000000000034</v>
      </c>
      <c r="J12" s="3">
        <v>0.30255296034763723</v>
      </c>
      <c r="K12" s="3">
        <v>-0.22222222222222224</v>
      </c>
      <c r="L12" s="3">
        <v>0.21852189781021913</v>
      </c>
    </row>
    <row r="13" spans="1:12" x14ac:dyDescent="0.2">
      <c r="A13" s="2" t="s">
        <v>4</v>
      </c>
      <c r="B13" s="2">
        <v>2698.1</v>
      </c>
      <c r="C13" s="2">
        <v>420.1</v>
      </c>
      <c r="D13" s="2">
        <f t="shared" si="0"/>
        <v>3118.2</v>
      </c>
      <c r="E13" s="12">
        <f t="shared" si="1"/>
        <v>0.86527483804759153</v>
      </c>
      <c r="F13" s="12">
        <f t="shared" si="2"/>
        <v>0.13472516195240847</v>
      </c>
      <c r="G13" s="2">
        <v>208</v>
      </c>
      <c r="H13" s="2">
        <v>-30.399999999999977</v>
      </c>
      <c r="I13" s="2">
        <v>177.59999999999991</v>
      </c>
      <c r="J13" s="3">
        <v>8.3530781896309386E-2</v>
      </c>
      <c r="K13" s="3">
        <v>-6.7480577136514938E-2</v>
      </c>
      <c r="L13" s="3">
        <v>6.0395837584166466E-2</v>
      </c>
    </row>
    <row r="14" spans="1:12" x14ac:dyDescent="0.2">
      <c r="A14" s="2" t="s">
        <v>5</v>
      </c>
      <c r="B14" s="2">
        <v>2723.7</v>
      </c>
      <c r="C14" s="2">
        <v>166.5</v>
      </c>
      <c r="D14" s="2">
        <f t="shared" si="0"/>
        <v>2890.2</v>
      </c>
      <c r="E14" s="12">
        <f t="shared" si="1"/>
        <v>0.94239152999792397</v>
      </c>
      <c r="F14" s="12">
        <f t="shared" si="2"/>
        <v>5.7608470002075987E-2</v>
      </c>
      <c r="G14" s="2">
        <v>172.90000000000009</v>
      </c>
      <c r="H14" s="2">
        <v>3.5</v>
      </c>
      <c r="I14" s="2">
        <v>176.40000000000009</v>
      </c>
      <c r="J14" s="3">
        <v>6.7782656421514861E-2</v>
      </c>
      <c r="K14" s="3">
        <v>2.1472392638036811E-2</v>
      </c>
      <c r="L14" s="3">
        <v>6.5001105460977274E-2</v>
      </c>
    </row>
    <row r="15" spans="1:12" x14ac:dyDescent="0.2">
      <c r="A15" s="2" t="s">
        <v>6</v>
      </c>
      <c r="B15" s="2">
        <v>1523</v>
      </c>
      <c r="C15" s="2">
        <v>2301.4</v>
      </c>
      <c r="D15" s="2">
        <f t="shared" si="0"/>
        <v>3824.4</v>
      </c>
      <c r="E15" s="12">
        <f t="shared" si="1"/>
        <v>0.39823240246836106</v>
      </c>
      <c r="F15" s="12">
        <f t="shared" si="2"/>
        <v>0.601767597531639</v>
      </c>
      <c r="G15" s="2">
        <v>401.69999999999982</v>
      </c>
      <c r="H15" s="2">
        <v>44.900000000000091</v>
      </c>
      <c r="I15" s="2">
        <v>446.59999999999991</v>
      </c>
      <c r="J15" s="3">
        <v>0.35824489431909368</v>
      </c>
      <c r="K15" s="3">
        <v>1.9898072235763391E-2</v>
      </c>
      <c r="L15" s="3">
        <v>0.13221623541950378</v>
      </c>
    </row>
    <row r="16" spans="1:12" x14ac:dyDescent="0.2">
      <c r="A16" s="2" t="s">
        <v>7</v>
      </c>
      <c r="B16" s="2">
        <v>187.3</v>
      </c>
      <c r="C16" s="2">
        <v>302.39999999999998</v>
      </c>
      <c r="D16" s="2">
        <f t="shared" si="0"/>
        <v>489.7</v>
      </c>
      <c r="E16" s="12">
        <f t="shared" si="1"/>
        <v>0.38247906881764349</v>
      </c>
      <c r="F16" s="12">
        <f t="shared" si="2"/>
        <v>0.61752093118235651</v>
      </c>
      <c r="G16" s="2">
        <v>12.000000000000028</v>
      </c>
      <c r="H16" s="2">
        <v>32.399999999999977</v>
      </c>
      <c r="I16" s="2">
        <v>44.400000000000034</v>
      </c>
      <c r="J16" s="3">
        <v>6.8454078722190698E-2</v>
      </c>
      <c r="K16" s="3">
        <v>0.11999999999999991</v>
      </c>
      <c r="L16" s="3">
        <v>9.9708061980687268E-2</v>
      </c>
    </row>
    <row r="17" spans="1:12" x14ac:dyDescent="0.2">
      <c r="A17" s="2" t="s">
        <v>8</v>
      </c>
      <c r="B17" s="2">
        <v>932.5</v>
      </c>
      <c r="C17" s="2">
        <v>191.79999999999998</v>
      </c>
      <c r="D17" s="2">
        <f t="shared" si="0"/>
        <v>1124.3</v>
      </c>
      <c r="E17" s="12">
        <f t="shared" si="1"/>
        <v>0.82940496308814382</v>
      </c>
      <c r="F17" s="12">
        <f t="shared" si="2"/>
        <v>0.17059503691185626</v>
      </c>
      <c r="G17" s="2">
        <v>94.799999999999955</v>
      </c>
      <c r="H17" s="2">
        <v>236.09999999999997</v>
      </c>
      <c r="I17" s="2">
        <v>330.89999999999986</v>
      </c>
      <c r="J17" s="3">
        <v>0.11316700489435352</v>
      </c>
      <c r="K17" s="3">
        <v>-5.3295711060948081</v>
      </c>
      <c r="L17" s="3">
        <v>0.41706579279052158</v>
      </c>
    </row>
    <row r="18" spans="1:12" x14ac:dyDescent="0.2">
      <c r="A18" s="2" t="s">
        <v>9</v>
      </c>
      <c r="B18" s="2">
        <v>679.6</v>
      </c>
      <c r="C18" s="2">
        <v>330.6</v>
      </c>
      <c r="D18" s="2">
        <f t="shared" si="0"/>
        <v>1010.2</v>
      </c>
      <c r="E18" s="12">
        <f t="shared" si="1"/>
        <v>0.67273807166897648</v>
      </c>
      <c r="F18" s="12">
        <f t="shared" si="2"/>
        <v>0.32726192833102358</v>
      </c>
      <c r="G18" s="2">
        <v>171.3</v>
      </c>
      <c r="H18" s="2">
        <v>-72.499999999999943</v>
      </c>
      <c r="I18" s="2">
        <v>98.800000000000068</v>
      </c>
      <c r="J18" s="3">
        <v>0.33700570529215029</v>
      </c>
      <c r="K18" s="3">
        <v>-0.17985611510791355</v>
      </c>
      <c r="L18" s="3">
        <v>0.1084046521834541</v>
      </c>
    </row>
    <row r="19" spans="1:12" x14ac:dyDescent="0.2">
      <c r="A19" s="2" t="s">
        <v>10</v>
      </c>
      <c r="B19" s="2">
        <v>3887.3</v>
      </c>
      <c r="C19" s="2">
        <v>93</v>
      </c>
      <c r="D19" s="2">
        <f t="shared" si="0"/>
        <v>3980.3</v>
      </c>
      <c r="E19" s="12">
        <f t="shared" si="1"/>
        <v>0.97663492701555155</v>
      </c>
      <c r="F19" s="12">
        <f t="shared" si="2"/>
        <v>2.3365072984448409E-2</v>
      </c>
      <c r="G19" s="2">
        <v>221.5</v>
      </c>
      <c r="H19" s="2">
        <v>23.799999999999997</v>
      </c>
      <c r="I19" s="2">
        <v>245.30000000000018</v>
      </c>
      <c r="J19" s="3">
        <v>6.0423372797206609E-2</v>
      </c>
      <c r="K19" s="3">
        <v>0.34393063583815026</v>
      </c>
      <c r="L19" s="3">
        <v>6.5676037483266447E-2</v>
      </c>
    </row>
    <row r="20" spans="1:12" x14ac:dyDescent="0.2">
      <c r="A20" s="2" t="s">
        <v>11</v>
      </c>
      <c r="B20" s="2">
        <v>80.3</v>
      </c>
      <c r="C20" s="2">
        <v>0</v>
      </c>
      <c r="D20" s="2">
        <f t="shared" si="0"/>
        <v>80.3</v>
      </c>
      <c r="E20" s="12">
        <f t="shared" si="1"/>
        <v>1</v>
      </c>
      <c r="F20" s="12">
        <f t="shared" si="2"/>
        <v>0</v>
      </c>
      <c r="G20" s="2">
        <v>39.699999999999996</v>
      </c>
      <c r="H20" s="2">
        <v>0</v>
      </c>
      <c r="I20" s="2">
        <v>39.699999999999996</v>
      </c>
      <c r="J20" s="3">
        <v>0.9778325123152708</v>
      </c>
      <c r="K20" s="3">
        <v>0</v>
      </c>
      <c r="L20" s="3">
        <v>0.9778325123152708</v>
      </c>
    </row>
    <row r="21" spans="1:12" x14ac:dyDescent="0.2">
      <c r="A21" s="2" t="s">
        <v>12</v>
      </c>
      <c r="B21" s="2">
        <v>146.80000000000001</v>
      </c>
      <c r="C21" s="2">
        <v>4.8</v>
      </c>
      <c r="D21" s="2">
        <f t="shared" si="0"/>
        <v>151.60000000000002</v>
      </c>
      <c r="E21" s="12">
        <f t="shared" si="1"/>
        <v>0.96833773087071229</v>
      </c>
      <c r="F21" s="12">
        <f t="shared" si="2"/>
        <v>3.1662269129287594E-2</v>
      </c>
      <c r="G21" s="2">
        <v>21.900000000000006</v>
      </c>
      <c r="H21" s="2">
        <v>0.5</v>
      </c>
      <c r="I21" s="2">
        <v>22.400000000000006</v>
      </c>
      <c r="J21" s="3">
        <v>0.17534027221777426</v>
      </c>
      <c r="K21" s="3">
        <v>0.11627906976744186</v>
      </c>
      <c r="L21" s="3">
        <v>0.17337461300309601</v>
      </c>
    </row>
    <row r="22" spans="1:12" x14ac:dyDescent="0.2">
      <c r="A22" s="2" t="s">
        <v>13</v>
      </c>
      <c r="B22" s="2">
        <v>120.1</v>
      </c>
      <c r="C22" s="2">
        <v>1.3</v>
      </c>
      <c r="D22" s="2">
        <f t="shared" si="0"/>
        <v>121.39999999999999</v>
      </c>
      <c r="E22" s="12">
        <f t="shared" si="1"/>
        <v>0.98929159802306432</v>
      </c>
      <c r="F22" s="12">
        <f t="shared" si="2"/>
        <v>1.070840197693575E-2</v>
      </c>
      <c r="G22" s="2">
        <v>18</v>
      </c>
      <c r="H22" s="2">
        <v>0.19999999999999996</v>
      </c>
      <c r="I22" s="2">
        <v>18.200000000000003</v>
      </c>
      <c r="J22" s="3">
        <v>0.1762977473065622</v>
      </c>
      <c r="K22" s="3">
        <v>0.18181818181818177</v>
      </c>
      <c r="L22" s="3">
        <v>0.17635658914728686</v>
      </c>
    </row>
    <row r="23" spans="1:12" x14ac:dyDescent="0.2">
      <c r="A23" s="2" t="s">
        <v>14</v>
      </c>
      <c r="B23" s="2">
        <v>37799.800000000003</v>
      </c>
      <c r="C23" s="2">
        <v>5831.2000000000007</v>
      </c>
      <c r="D23" s="2">
        <f t="shared" si="0"/>
        <v>43631</v>
      </c>
      <c r="E23" s="12">
        <f t="shared" si="1"/>
        <v>0.86635190575508247</v>
      </c>
      <c r="F23" s="12">
        <f t="shared" si="2"/>
        <v>0.13364809424491761</v>
      </c>
      <c r="G23" s="2">
        <v>3816.7000000000116</v>
      </c>
      <c r="H23" s="2">
        <v>-42.300000000000182</v>
      </c>
      <c r="I23" s="2">
        <v>3774.4000000000087</v>
      </c>
      <c r="J23" s="3">
        <v>0.11231170787832813</v>
      </c>
      <c r="K23" s="3">
        <v>-7.2018387673448842E-3</v>
      </c>
      <c r="L23" s="3">
        <v>9.4699497699252053E-2</v>
      </c>
    </row>
    <row r="24" spans="1:12" ht="15.75" x14ac:dyDescent="0.25">
      <c r="A24" s="21" t="s">
        <v>143</v>
      </c>
    </row>
    <row r="25" spans="1:12" x14ac:dyDescent="0.2">
      <c r="A25" s="11" t="s">
        <v>144</v>
      </c>
      <c r="B25" s="11" t="s">
        <v>145</v>
      </c>
      <c r="C25" s="11" t="s">
        <v>146</v>
      </c>
    </row>
    <row r="26" spans="1:12" x14ac:dyDescent="0.2">
      <c r="A26" s="28" t="s">
        <v>45</v>
      </c>
      <c r="B26" s="2" t="s">
        <v>147</v>
      </c>
      <c r="C26" s="24">
        <v>1669.4</v>
      </c>
    </row>
    <row r="27" spans="1:12" x14ac:dyDescent="0.2">
      <c r="A27" s="2" t="s">
        <v>148</v>
      </c>
      <c r="B27" s="2" t="s">
        <v>147</v>
      </c>
      <c r="C27" s="24">
        <v>549.79999999999995</v>
      </c>
    </row>
    <row r="28" spans="1:12" x14ac:dyDescent="0.2">
      <c r="A28" s="2" t="s">
        <v>149</v>
      </c>
      <c r="B28" s="2" t="s">
        <v>147</v>
      </c>
      <c r="C28" s="24">
        <v>465</v>
      </c>
    </row>
    <row r="29" spans="1:12" x14ac:dyDescent="0.2">
      <c r="A29" s="2" t="s">
        <v>150</v>
      </c>
      <c r="B29" s="2" t="s">
        <v>151</v>
      </c>
      <c r="C29" s="24">
        <v>351</v>
      </c>
    </row>
    <row r="30" spans="1:12" x14ac:dyDescent="0.2">
      <c r="A30" s="2" t="s">
        <v>152</v>
      </c>
      <c r="B30" s="2" t="s">
        <v>147</v>
      </c>
      <c r="C30" s="24">
        <v>306</v>
      </c>
    </row>
    <row r="31" spans="1:12" x14ac:dyDescent="0.2">
      <c r="A31" s="2" t="s">
        <v>153</v>
      </c>
      <c r="B31" s="2" t="s">
        <v>147</v>
      </c>
      <c r="C31" s="24">
        <v>228</v>
      </c>
    </row>
    <row r="32" spans="1:12" x14ac:dyDescent="0.2">
      <c r="A32" s="2" t="s">
        <v>154</v>
      </c>
      <c r="B32" s="2" t="s">
        <v>151</v>
      </c>
      <c r="C32" s="24">
        <v>82</v>
      </c>
    </row>
    <row r="33" spans="1:3" x14ac:dyDescent="0.2">
      <c r="A33" s="2" t="s">
        <v>155</v>
      </c>
      <c r="B33" s="2" t="s">
        <v>147</v>
      </c>
      <c r="C33" s="24">
        <v>80.2</v>
      </c>
    </row>
    <row r="34" spans="1:3" x14ac:dyDescent="0.2">
      <c r="A34" s="2" t="s">
        <v>156</v>
      </c>
      <c r="B34" s="2" t="s">
        <v>26</v>
      </c>
      <c r="C34" s="24">
        <v>68</v>
      </c>
    </row>
    <row r="35" spans="1:3" x14ac:dyDescent="0.2">
      <c r="A35" s="2" t="s">
        <v>157</v>
      </c>
      <c r="B35" s="2" t="s">
        <v>26</v>
      </c>
      <c r="C35" s="24">
        <v>41.7</v>
      </c>
    </row>
    <row r="36" spans="1:3" x14ac:dyDescent="0.2">
      <c r="A36" s="2" t="s">
        <v>158</v>
      </c>
      <c r="B36" s="2" t="s">
        <v>151</v>
      </c>
      <c r="C36" s="24">
        <v>35.5</v>
      </c>
    </row>
    <row r="37" spans="1:3" x14ac:dyDescent="0.2">
      <c r="A37" s="2" t="s">
        <v>159</v>
      </c>
      <c r="B37" s="2" t="s">
        <v>26</v>
      </c>
      <c r="C37" s="24">
        <v>18.899999999999999</v>
      </c>
    </row>
    <row r="38" spans="1:3" x14ac:dyDescent="0.2">
      <c r="A38" s="2" t="s">
        <v>160</v>
      </c>
      <c r="B38" s="2" t="s">
        <v>26</v>
      </c>
      <c r="C38" s="24">
        <v>12</v>
      </c>
    </row>
    <row r="39" spans="1:3" x14ac:dyDescent="0.2">
      <c r="A39" s="2" t="s">
        <v>161</v>
      </c>
      <c r="B39" s="2" t="s">
        <v>26</v>
      </c>
      <c r="C39" s="24">
        <v>11.1</v>
      </c>
    </row>
    <row r="40" spans="1:3" x14ac:dyDescent="0.2">
      <c r="A40" s="2" t="s">
        <v>162</v>
      </c>
      <c r="B40" s="2" t="s">
        <v>26</v>
      </c>
      <c r="C40" s="24">
        <v>3</v>
      </c>
    </row>
    <row r="41" spans="1:3" x14ac:dyDescent="0.2">
      <c r="A41" s="2" t="s">
        <v>163</v>
      </c>
      <c r="B41" s="2" t="s">
        <v>147</v>
      </c>
      <c r="C41" s="24">
        <v>6.8</v>
      </c>
    </row>
    <row r="42" spans="1:3" x14ac:dyDescent="0.2">
      <c r="A42" s="2" t="s">
        <v>164</v>
      </c>
      <c r="B42" s="2" t="s">
        <v>165</v>
      </c>
      <c r="C42" s="24">
        <v>6.1</v>
      </c>
    </row>
    <row r="43" spans="1:3" x14ac:dyDescent="0.2">
      <c r="A43" s="2" t="s">
        <v>166</v>
      </c>
      <c r="B43" s="2" t="s">
        <v>26</v>
      </c>
      <c r="C43" s="24">
        <v>3.1</v>
      </c>
    </row>
    <row r="44" spans="1:3" x14ac:dyDescent="0.2">
      <c r="A44" s="2" t="s">
        <v>167</v>
      </c>
      <c r="B44" s="2" t="s">
        <v>26</v>
      </c>
      <c r="C44" s="24">
        <v>2</v>
      </c>
    </row>
    <row r="45" spans="1:3" x14ac:dyDescent="0.2">
      <c r="A45" s="2" t="s">
        <v>168</v>
      </c>
      <c r="B45" s="2" t="s">
        <v>26</v>
      </c>
      <c r="C45" s="24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69D60-54D7-4D73-9F00-7E6A8579DC9F}">
  <dimension ref="A1:D58"/>
  <sheetViews>
    <sheetView zoomScale="80" zoomScaleNormal="80" workbookViewId="0"/>
  </sheetViews>
  <sheetFormatPr defaultColWidth="9.140625" defaultRowHeight="15" x14ac:dyDescent="0.2"/>
  <cols>
    <col min="1" max="1" width="58.140625" style="2" bestFit="1" customWidth="1"/>
    <col min="2" max="2" width="14.85546875" style="2" bestFit="1" customWidth="1"/>
    <col min="3" max="3" width="21.85546875" style="2" bestFit="1" customWidth="1"/>
    <col min="4" max="4" width="26.140625" style="2" bestFit="1" customWidth="1"/>
    <col min="5" max="16384" width="9.140625" style="2"/>
  </cols>
  <sheetData>
    <row r="1" spans="1:4" ht="15.75" x14ac:dyDescent="0.25">
      <c r="A1" s="21" t="s">
        <v>169</v>
      </c>
    </row>
    <row r="2" spans="1:4" ht="15.75" x14ac:dyDescent="0.25">
      <c r="A2" s="14" t="s">
        <v>86</v>
      </c>
      <c r="B2" s="11" t="s">
        <v>70</v>
      </c>
      <c r="C2" s="11" t="s">
        <v>71</v>
      </c>
      <c r="D2" s="11" t="s">
        <v>72</v>
      </c>
    </row>
    <row r="3" spans="1:4" x14ac:dyDescent="0.2">
      <c r="A3" s="2" t="s">
        <v>17</v>
      </c>
      <c r="B3" s="2">
        <v>196.2</v>
      </c>
      <c r="C3" s="2">
        <v>629</v>
      </c>
      <c r="D3" s="13">
        <v>432.8</v>
      </c>
    </row>
    <row r="4" spans="1:4" x14ac:dyDescent="0.2">
      <c r="A4" s="2" t="s">
        <v>43</v>
      </c>
      <c r="B4" s="2">
        <v>6713.4</v>
      </c>
      <c r="C4" s="2">
        <v>7108.2</v>
      </c>
      <c r="D4" s="13">
        <v>394.80000000000018</v>
      </c>
    </row>
    <row r="5" spans="1:4" x14ac:dyDescent="0.2">
      <c r="A5" s="2" t="s">
        <v>38</v>
      </c>
      <c r="B5" s="2">
        <v>3548.5</v>
      </c>
      <c r="C5" s="2">
        <v>3931</v>
      </c>
      <c r="D5" s="13">
        <v>382.5</v>
      </c>
    </row>
    <row r="6" spans="1:4" x14ac:dyDescent="0.2">
      <c r="A6" s="2" t="s">
        <v>49</v>
      </c>
      <c r="B6" s="2">
        <v>10704</v>
      </c>
      <c r="C6" s="2">
        <v>10894.4</v>
      </c>
      <c r="D6" s="13">
        <v>190.39999999999964</v>
      </c>
    </row>
    <row r="7" spans="1:4" x14ac:dyDescent="0.2">
      <c r="A7" s="2" t="s">
        <v>69</v>
      </c>
      <c r="B7" s="2">
        <v>-172.29999999999998</v>
      </c>
      <c r="C7" s="2">
        <v>17.100000000000001</v>
      </c>
      <c r="D7" s="13">
        <v>189.39999999999998</v>
      </c>
    </row>
    <row r="8" spans="1:4" x14ac:dyDescent="0.2">
      <c r="A8" s="2" t="s">
        <v>66</v>
      </c>
      <c r="B8" s="2">
        <v>-164.1</v>
      </c>
      <c r="C8" s="2">
        <v>-29.8</v>
      </c>
      <c r="D8" s="13">
        <v>134.29999999999998</v>
      </c>
    </row>
    <row r="9" spans="1:4" x14ac:dyDescent="0.2">
      <c r="A9" s="2" t="s">
        <v>32</v>
      </c>
      <c r="B9" s="2">
        <v>520.1</v>
      </c>
      <c r="C9" s="2">
        <v>638.9</v>
      </c>
      <c r="D9" s="13">
        <v>118.79999999999995</v>
      </c>
    </row>
    <row r="10" spans="1:4" x14ac:dyDescent="0.2">
      <c r="A10" s="2" t="s">
        <v>33</v>
      </c>
      <c r="B10" s="2">
        <v>448</v>
      </c>
      <c r="C10" s="2">
        <v>549</v>
      </c>
      <c r="D10" s="13">
        <v>101</v>
      </c>
    </row>
    <row r="11" spans="1:4" x14ac:dyDescent="0.2">
      <c r="A11" s="2" t="s">
        <v>45</v>
      </c>
      <c r="B11" s="2">
        <v>1582.9</v>
      </c>
      <c r="C11" s="2">
        <v>1669.4</v>
      </c>
      <c r="D11" s="13">
        <v>86.5</v>
      </c>
    </row>
    <row r="12" spans="1:4" x14ac:dyDescent="0.2">
      <c r="A12" s="28" t="s">
        <v>183</v>
      </c>
      <c r="B12" s="2">
        <v>1836.6</v>
      </c>
      <c r="C12" s="2">
        <v>1922.8</v>
      </c>
      <c r="D12" s="13">
        <v>86.200000000000045</v>
      </c>
    </row>
    <row r="13" spans="1:4" x14ac:dyDescent="0.2">
      <c r="A13" s="2" t="s">
        <v>26</v>
      </c>
      <c r="B13" s="2">
        <v>186.4</v>
      </c>
      <c r="C13" s="2">
        <v>271.39999999999998</v>
      </c>
      <c r="D13" s="13">
        <v>84.999999999999972</v>
      </c>
    </row>
    <row r="14" spans="1:4" x14ac:dyDescent="0.2">
      <c r="A14" s="2" t="s">
        <v>41</v>
      </c>
      <c r="B14" s="2">
        <v>1035.8</v>
      </c>
      <c r="C14" s="2">
        <v>1116.8</v>
      </c>
      <c r="D14" s="13">
        <v>81</v>
      </c>
    </row>
    <row r="15" spans="1:4" x14ac:dyDescent="0.2">
      <c r="A15" s="2" t="s">
        <v>30</v>
      </c>
      <c r="B15" s="2">
        <v>220</v>
      </c>
      <c r="C15" s="2">
        <v>292.60000000000002</v>
      </c>
      <c r="D15" s="13">
        <v>72.600000000000023</v>
      </c>
    </row>
    <row r="16" spans="1:4" x14ac:dyDescent="0.2">
      <c r="A16" s="2" t="s">
        <v>39</v>
      </c>
      <c r="B16" s="2">
        <v>685.6</v>
      </c>
      <c r="C16" s="2">
        <v>752</v>
      </c>
      <c r="D16" s="13">
        <v>66.399999999999977</v>
      </c>
    </row>
    <row r="17" spans="1:4" x14ac:dyDescent="0.2">
      <c r="A17" s="2" t="s">
        <v>34</v>
      </c>
      <c r="B17" s="2">
        <v>262.10000000000002</v>
      </c>
      <c r="C17" s="2">
        <v>317.8</v>
      </c>
      <c r="D17" s="13">
        <v>55.699999999999989</v>
      </c>
    </row>
    <row r="18" spans="1:4" x14ac:dyDescent="0.2">
      <c r="A18" s="2" t="s">
        <v>20</v>
      </c>
      <c r="B18" s="2">
        <v>45.7</v>
      </c>
      <c r="C18" s="2">
        <v>100</v>
      </c>
      <c r="D18" s="13">
        <v>54.3</v>
      </c>
    </row>
    <row r="19" spans="1:4" x14ac:dyDescent="0.2">
      <c r="A19" s="2" t="s">
        <v>64</v>
      </c>
      <c r="B19" s="2">
        <v>-74.3</v>
      </c>
      <c r="C19" s="2">
        <v>-24</v>
      </c>
      <c r="D19" s="13">
        <v>50.3</v>
      </c>
    </row>
    <row r="20" spans="1:4" x14ac:dyDescent="0.2">
      <c r="A20" s="2" t="s">
        <v>18</v>
      </c>
      <c r="B20" s="2">
        <v>34.200000000000003</v>
      </c>
      <c r="C20" s="2">
        <v>84.2</v>
      </c>
      <c r="D20" s="13">
        <v>50</v>
      </c>
    </row>
    <row r="21" spans="1:4" x14ac:dyDescent="0.2">
      <c r="A21" s="2" t="s">
        <v>16</v>
      </c>
      <c r="B21" s="2">
        <v>21</v>
      </c>
      <c r="C21" s="2">
        <v>68</v>
      </c>
      <c r="D21" s="13">
        <v>47</v>
      </c>
    </row>
    <row r="22" spans="1:4" x14ac:dyDescent="0.2">
      <c r="A22" s="2" t="s">
        <v>42</v>
      </c>
      <c r="B22" s="2">
        <v>545</v>
      </c>
      <c r="C22" s="2">
        <v>585</v>
      </c>
      <c r="D22" s="13">
        <v>40</v>
      </c>
    </row>
    <row r="23" spans="1:4" x14ac:dyDescent="0.2">
      <c r="A23" s="2" t="s">
        <v>24</v>
      </c>
      <c r="B23" s="2">
        <v>58.7</v>
      </c>
      <c r="C23" s="2">
        <v>98.2</v>
      </c>
      <c r="D23" s="13">
        <v>39.5</v>
      </c>
    </row>
    <row r="24" spans="1:4" x14ac:dyDescent="0.2">
      <c r="A24" s="2" t="s">
        <v>46</v>
      </c>
      <c r="B24" s="2">
        <v>830</v>
      </c>
      <c r="C24" s="2">
        <v>865.7</v>
      </c>
      <c r="D24" s="13">
        <v>35.700000000000045</v>
      </c>
    </row>
    <row r="25" spans="1:4" x14ac:dyDescent="0.2">
      <c r="A25" s="2" t="s">
        <v>44</v>
      </c>
      <c r="B25" s="2">
        <v>640</v>
      </c>
      <c r="C25" s="2">
        <v>675.7</v>
      </c>
      <c r="D25" s="13">
        <v>35.700000000000045</v>
      </c>
    </row>
    <row r="26" spans="1:4" x14ac:dyDescent="0.2">
      <c r="A26" s="2" t="s">
        <v>21</v>
      </c>
      <c r="B26" s="2">
        <v>30.2</v>
      </c>
      <c r="C26" s="2">
        <v>65.5</v>
      </c>
      <c r="D26" s="13">
        <v>35.299999999999997</v>
      </c>
    </row>
    <row r="27" spans="1:4" x14ac:dyDescent="0.2">
      <c r="A27" s="2" t="s">
        <v>28</v>
      </c>
      <c r="B27" s="2">
        <v>100.2</v>
      </c>
      <c r="C27" s="2">
        <v>135.4</v>
      </c>
      <c r="D27" s="13">
        <v>35.200000000000003</v>
      </c>
    </row>
    <row r="28" spans="1:4" x14ac:dyDescent="0.2">
      <c r="A28" s="2" t="s">
        <v>27</v>
      </c>
      <c r="B28" s="2">
        <v>83.2</v>
      </c>
      <c r="C28" s="2">
        <v>118.3</v>
      </c>
      <c r="D28" s="13">
        <v>35.099999999999994</v>
      </c>
    </row>
    <row r="29" spans="1:4" x14ac:dyDescent="0.2">
      <c r="A29" s="2" t="s">
        <v>23</v>
      </c>
      <c r="B29" s="2">
        <v>47.4</v>
      </c>
      <c r="C29" s="2">
        <v>81.599999999999994</v>
      </c>
      <c r="D29" s="13">
        <v>34.199999999999996</v>
      </c>
    </row>
    <row r="30" spans="1:4" x14ac:dyDescent="0.2">
      <c r="A30" s="2" t="s">
        <v>15</v>
      </c>
      <c r="B30" s="2">
        <v>1</v>
      </c>
      <c r="C30" s="2">
        <v>34.9</v>
      </c>
      <c r="D30" s="13">
        <v>33.9</v>
      </c>
    </row>
    <row r="31" spans="1:4" x14ac:dyDescent="0.2">
      <c r="A31" s="2" t="s">
        <v>48</v>
      </c>
      <c r="B31" s="2">
        <v>1312.1</v>
      </c>
      <c r="C31" s="2">
        <v>1345.9</v>
      </c>
      <c r="D31" s="13">
        <v>33.800000000000182</v>
      </c>
    </row>
    <row r="32" spans="1:4" x14ac:dyDescent="0.2">
      <c r="A32" s="2" t="s">
        <v>36</v>
      </c>
      <c r="B32" s="2">
        <v>199.10000000000002</v>
      </c>
      <c r="C32" s="2">
        <v>231.60000000000002</v>
      </c>
      <c r="D32" s="13">
        <v>32.5</v>
      </c>
    </row>
    <row r="33" spans="1:4" x14ac:dyDescent="0.2">
      <c r="A33" s="2" t="s">
        <v>25</v>
      </c>
      <c r="B33" s="2">
        <v>66</v>
      </c>
      <c r="C33" s="2">
        <v>96.5</v>
      </c>
      <c r="D33" s="13">
        <v>30.5</v>
      </c>
    </row>
    <row r="34" spans="1:4" x14ac:dyDescent="0.2">
      <c r="A34" s="2" t="s">
        <v>29</v>
      </c>
      <c r="B34" s="2">
        <v>77.5</v>
      </c>
      <c r="C34" s="2">
        <v>104.4</v>
      </c>
      <c r="D34" s="13">
        <v>26.900000000000006</v>
      </c>
    </row>
    <row r="35" spans="1:4" x14ac:dyDescent="0.2">
      <c r="A35" s="2" t="s">
        <v>68</v>
      </c>
      <c r="B35" s="2">
        <v>-26.9</v>
      </c>
      <c r="C35" s="2">
        <v>0</v>
      </c>
      <c r="D35" s="13">
        <v>26.9</v>
      </c>
    </row>
    <row r="36" spans="1:4" x14ac:dyDescent="0.2">
      <c r="A36" s="2" t="s">
        <v>22</v>
      </c>
      <c r="B36" s="2">
        <v>34.5</v>
      </c>
      <c r="C36" s="2">
        <v>60.3</v>
      </c>
      <c r="D36" s="13">
        <v>25.799999999999997</v>
      </c>
    </row>
    <row r="37" spans="1:4" x14ac:dyDescent="0.2">
      <c r="A37" s="2" t="s">
        <v>47</v>
      </c>
      <c r="B37" s="2">
        <v>743.2</v>
      </c>
      <c r="C37" s="2">
        <v>768.2</v>
      </c>
      <c r="D37" s="13">
        <v>25</v>
      </c>
    </row>
    <row r="38" spans="1:4" x14ac:dyDescent="0.2">
      <c r="A38" s="2" t="s">
        <v>19</v>
      </c>
      <c r="B38" s="2">
        <v>16.5</v>
      </c>
      <c r="C38" s="2">
        <v>40.200000000000003</v>
      </c>
      <c r="D38" s="13">
        <v>23.700000000000003</v>
      </c>
    </row>
    <row r="39" spans="1:4" x14ac:dyDescent="0.2">
      <c r="A39" s="2" t="s">
        <v>35</v>
      </c>
      <c r="B39" s="2">
        <v>117.1</v>
      </c>
      <c r="C39" s="2">
        <v>139.19999999999999</v>
      </c>
      <c r="D39" s="13">
        <v>22.099999999999994</v>
      </c>
    </row>
    <row r="40" spans="1:4" x14ac:dyDescent="0.2">
      <c r="A40" s="2" t="s">
        <v>60</v>
      </c>
      <c r="B40" s="2">
        <v>-63.3</v>
      </c>
      <c r="C40" s="2">
        <v>-41.4</v>
      </c>
      <c r="D40" s="13">
        <v>21.9</v>
      </c>
    </row>
    <row r="41" spans="1:4" x14ac:dyDescent="0.2">
      <c r="A41" s="2" t="s">
        <v>31</v>
      </c>
      <c r="B41" s="2">
        <v>70.5</v>
      </c>
      <c r="C41" s="2">
        <v>91.4</v>
      </c>
      <c r="D41" s="13">
        <v>20.900000000000006</v>
      </c>
    </row>
    <row r="42" spans="1:4" x14ac:dyDescent="0.2">
      <c r="A42" s="2" t="s">
        <v>40</v>
      </c>
      <c r="B42" s="2">
        <v>247.06799999999998</v>
      </c>
      <c r="C42" s="2">
        <v>267.39999999999998</v>
      </c>
      <c r="D42" s="13">
        <v>20.331999999999994</v>
      </c>
    </row>
    <row r="43" spans="1:4" x14ac:dyDescent="0.2">
      <c r="A43" s="2" t="s">
        <v>37</v>
      </c>
      <c r="B43" s="2">
        <v>175.39999999999998</v>
      </c>
      <c r="C43" s="2">
        <v>195.4</v>
      </c>
      <c r="D43" s="13">
        <v>20.000000000000028</v>
      </c>
    </row>
    <row r="44" spans="1:4" x14ac:dyDescent="0.2">
      <c r="A44" s="2" t="s">
        <v>59</v>
      </c>
      <c r="B44" s="2">
        <v>60.2</v>
      </c>
      <c r="C44" s="2">
        <v>39.9</v>
      </c>
      <c r="D44" s="13">
        <v>-20.300000000000004</v>
      </c>
    </row>
    <row r="45" spans="1:4" x14ac:dyDescent="0.2">
      <c r="A45" s="2" t="s">
        <v>53</v>
      </c>
      <c r="B45" s="2">
        <v>179.8</v>
      </c>
      <c r="C45" s="2">
        <v>155.69999999999999</v>
      </c>
      <c r="D45" s="13">
        <v>-24.100000000000023</v>
      </c>
    </row>
    <row r="46" spans="1:4" x14ac:dyDescent="0.2">
      <c r="A46" s="2" t="s">
        <v>63</v>
      </c>
      <c r="B46" s="2">
        <v>55</v>
      </c>
      <c r="C46" s="2">
        <v>22.1</v>
      </c>
      <c r="D46" s="13">
        <v>-32.9</v>
      </c>
    </row>
    <row r="47" spans="1:4" x14ac:dyDescent="0.2">
      <c r="A47" s="2" t="s">
        <v>50</v>
      </c>
      <c r="B47" s="2">
        <v>534</v>
      </c>
      <c r="C47" s="2">
        <v>501</v>
      </c>
      <c r="D47" s="13">
        <v>-33</v>
      </c>
    </row>
    <row r="48" spans="1:4" x14ac:dyDescent="0.2">
      <c r="A48" s="2" t="s">
        <v>56</v>
      </c>
      <c r="B48" s="2">
        <v>207</v>
      </c>
      <c r="C48" s="2">
        <v>173</v>
      </c>
      <c r="D48" s="13">
        <v>-34</v>
      </c>
    </row>
    <row r="49" spans="1:4" x14ac:dyDescent="0.2">
      <c r="A49" s="2" t="s">
        <v>67</v>
      </c>
      <c r="B49" s="2">
        <v>37.300000000000004</v>
      </c>
      <c r="C49" s="2">
        <v>2.5</v>
      </c>
      <c r="D49" s="13">
        <v>-34.800000000000004</v>
      </c>
    </row>
    <row r="50" spans="1:4" x14ac:dyDescent="0.2">
      <c r="A50" s="2" t="s">
        <v>55</v>
      </c>
      <c r="B50" s="2">
        <v>215</v>
      </c>
      <c r="C50" s="2">
        <v>180.2</v>
      </c>
      <c r="D50" s="13">
        <v>-34.800000000000011</v>
      </c>
    </row>
    <row r="51" spans="1:4" x14ac:dyDescent="0.2">
      <c r="A51" s="2" t="s">
        <v>54</v>
      </c>
      <c r="B51" s="2">
        <v>241.1</v>
      </c>
      <c r="C51" s="2">
        <v>205</v>
      </c>
      <c r="D51" s="13">
        <v>-36.099999999999994</v>
      </c>
    </row>
    <row r="52" spans="1:4" x14ac:dyDescent="0.2">
      <c r="A52" s="2" t="s">
        <v>51</v>
      </c>
      <c r="B52" s="2">
        <v>501.9</v>
      </c>
      <c r="C52" s="2">
        <v>465</v>
      </c>
      <c r="D52" s="13">
        <v>-36.899999999999977</v>
      </c>
    </row>
    <row r="53" spans="1:4" x14ac:dyDescent="0.2">
      <c r="A53" s="2" t="s">
        <v>58</v>
      </c>
      <c r="B53" s="2">
        <v>121.4</v>
      </c>
      <c r="C53" s="2">
        <v>84.1</v>
      </c>
      <c r="D53" s="13">
        <v>-37.300000000000011</v>
      </c>
    </row>
    <row r="54" spans="1:4" x14ac:dyDescent="0.2">
      <c r="A54" s="2" t="s">
        <v>61</v>
      </c>
      <c r="B54" s="2">
        <v>87.2</v>
      </c>
      <c r="C54" s="2">
        <v>43.900000000000006</v>
      </c>
      <c r="D54" s="13">
        <v>-43.3</v>
      </c>
    </row>
    <row r="55" spans="1:4" x14ac:dyDescent="0.2">
      <c r="A55" s="2" t="s">
        <v>65</v>
      </c>
      <c r="B55" s="2">
        <v>95.7</v>
      </c>
      <c r="C55" s="2">
        <v>25.7</v>
      </c>
      <c r="D55" s="13">
        <v>-70</v>
      </c>
    </row>
    <row r="56" spans="1:4" x14ac:dyDescent="0.2">
      <c r="A56" s="2" t="s">
        <v>62</v>
      </c>
      <c r="B56" s="2">
        <v>310.10000000000002</v>
      </c>
      <c r="C56" s="2">
        <v>139</v>
      </c>
      <c r="D56" s="13">
        <v>-171.10000000000002</v>
      </c>
    </row>
    <row r="57" spans="1:4" x14ac:dyDescent="0.2">
      <c r="A57" s="2" t="s">
        <v>52</v>
      </c>
      <c r="B57" s="2">
        <v>2840</v>
      </c>
      <c r="C57" s="2">
        <v>2631</v>
      </c>
      <c r="D57" s="13">
        <v>-209</v>
      </c>
    </row>
    <row r="58" spans="1:4" x14ac:dyDescent="0.2">
      <c r="A58" s="2" t="s">
        <v>57</v>
      </c>
      <c r="B58" s="2">
        <v>896.1</v>
      </c>
      <c r="C58" s="2">
        <v>628.1</v>
      </c>
      <c r="D58" s="13">
        <v>-268</v>
      </c>
    </row>
  </sheetData>
  <sortState ref="A3:D58">
    <sortCondition descending="1" ref="D3:D5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02670-A5A3-4254-A403-60EC3172A230}">
  <dimension ref="A1:H29"/>
  <sheetViews>
    <sheetView zoomScale="90" zoomScaleNormal="90" workbookViewId="0"/>
  </sheetViews>
  <sheetFormatPr defaultColWidth="9.140625" defaultRowHeight="15" x14ac:dyDescent="0.2"/>
  <cols>
    <col min="1" max="1" width="60" style="8" bestFit="1" customWidth="1"/>
    <col min="2" max="7" width="9.7109375" style="8" bestFit="1" customWidth="1"/>
    <col min="8" max="8" width="6.42578125" style="8" bestFit="1" customWidth="1"/>
    <col min="9" max="16384" width="9.140625" style="8"/>
  </cols>
  <sheetData>
    <row r="1" spans="1:8" ht="15.75" x14ac:dyDescent="0.25">
      <c r="A1" s="30" t="s">
        <v>140</v>
      </c>
    </row>
    <row r="2" spans="1:8" ht="15.75" x14ac:dyDescent="0.25">
      <c r="A2" s="31" t="s">
        <v>129</v>
      </c>
    </row>
    <row r="3" spans="1:8" ht="15.75" x14ac:dyDescent="0.2">
      <c r="A3" s="19" t="s">
        <v>135</v>
      </c>
      <c r="B3" s="20">
        <v>2019</v>
      </c>
      <c r="C3" s="20">
        <v>2020</v>
      </c>
      <c r="D3" s="20">
        <v>2021</v>
      </c>
      <c r="E3" s="20">
        <v>2022</v>
      </c>
      <c r="F3" s="20">
        <v>2023</v>
      </c>
      <c r="G3" s="20">
        <v>2024</v>
      </c>
      <c r="H3" s="20">
        <v>2025</v>
      </c>
    </row>
    <row r="4" spans="1:8" x14ac:dyDescent="0.2">
      <c r="A4" s="8" t="s">
        <v>97</v>
      </c>
      <c r="B4" s="6">
        <v>0.946252554048721</v>
      </c>
      <c r="C4" s="6">
        <v>0.95694317849910338</v>
      </c>
      <c r="D4" s="6">
        <v>1.1092830302209533</v>
      </c>
      <c r="E4" s="6">
        <v>1.1538209838074076</v>
      </c>
      <c r="F4" s="6">
        <v>1.1733604798380481</v>
      </c>
      <c r="G4" s="6">
        <v>1.187254985968389</v>
      </c>
      <c r="H4" s="9" t="s">
        <v>95</v>
      </c>
    </row>
    <row r="5" spans="1:8" x14ac:dyDescent="0.2">
      <c r="A5" s="8" t="s">
        <v>98</v>
      </c>
      <c r="B5" s="9">
        <v>0.76622281365110734</v>
      </c>
      <c r="C5" s="9">
        <v>-10.660432875550551</v>
      </c>
      <c r="D5" s="9">
        <v>1.8036359915432065</v>
      </c>
      <c r="E5" s="9">
        <v>7.4869057997586363</v>
      </c>
      <c r="F5" s="9">
        <v>1.5667531426896142</v>
      </c>
      <c r="G5" s="9">
        <v>1.5871418696388195</v>
      </c>
      <c r="H5" s="9">
        <v>1.712139575888405</v>
      </c>
    </row>
    <row r="6" spans="1:8" x14ac:dyDescent="0.2">
      <c r="A6" s="8" t="s">
        <v>184</v>
      </c>
      <c r="B6" s="7">
        <v>0.39669882903980991</v>
      </c>
      <c r="C6" s="7">
        <v>-0.30494765327943041</v>
      </c>
      <c r="D6" s="7">
        <v>0.13103732879680141</v>
      </c>
      <c r="E6" s="7">
        <v>0.15786079950788068</v>
      </c>
      <c r="F6" s="7">
        <v>0.17095147809047528</v>
      </c>
      <c r="G6" s="7">
        <v>0.19841485742855269</v>
      </c>
      <c r="H6" s="7" t="s">
        <v>95</v>
      </c>
    </row>
    <row r="7" spans="1:8" x14ac:dyDescent="0.2">
      <c r="A7" s="8" t="s">
        <v>99</v>
      </c>
      <c r="B7" s="7">
        <v>0.10884852789854182</v>
      </c>
      <c r="C7" s="7">
        <v>-2.3660445820797515</v>
      </c>
      <c r="D7" s="7">
        <v>-1.4793076975750497</v>
      </c>
      <c r="E7" s="7">
        <v>1.2408635876224539</v>
      </c>
      <c r="F7" s="7">
        <v>0.930597795700705</v>
      </c>
      <c r="G7" s="7">
        <v>0.35486310292880408</v>
      </c>
      <c r="H7" s="7">
        <v>0.19406737515104133</v>
      </c>
    </row>
    <row r="8" spans="1:8" x14ac:dyDescent="0.2">
      <c r="A8" s="8" t="s">
        <v>100</v>
      </c>
      <c r="B8" s="8">
        <v>2.8</v>
      </c>
      <c r="C8" s="8">
        <v>3</v>
      </c>
      <c r="D8" s="8">
        <v>3.1</v>
      </c>
      <c r="E8" s="8">
        <v>3.2</v>
      </c>
      <c r="F8" s="8">
        <v>3.3</v>
      </c>
      <c r="G8" s="8">
        <v>3.3</v>
      </c>
    </row>
    <row r="9" spans="1:8" x14ac:dyDescent="0.2">
      <c r="A9" s="8" t="s">
        <v>101</v>
      </c>
      <c r="B9" s="8">
        <v>4.2</v>
      </c>
      <c r="C9" s="8">
        <v>2.5</v>
      </c>
      <c r="D9" s="8">
        <v>2.6</v>
      </c>
      <c r="E9" s="8">
        <v>2.4</v>
      </c>
      <c r="F9" s="8">
        <v>2.7</v>
      </c>
      <c r="G9" s="8">
        <v>3</v>
      </c>
      <c r="H9" s="8">
        <v>3.3</v>
      </c>
    </row>
    <row r="10" spans="1:8" x14ac:dyDescent="0.2">
      <c r="A10" s="8" t="s">
        <v>102</v>
      </c>
      <c r="B10" s="8">
        <v>0.3</v>
      </c>
      <c r="C10" s="8">
        <v>0.6</v>
      </c>
      <c r="D10" s="8">
        <v>0.9</v>
      </c>
      <c r="E10" s="8">
        <v>1.1000000000000001</v>
      </c>
      <c r="F10" s="8">
        <v>1.2</v>
      </c>
      <c r="G10" s="8">
        <v>1.3</v>
      </c>
    </row>
    <row r="11" spans="1:8" x14ac:dyDescent="0.2">
      <c r="A11" s="8" t="s">
        <v>103</v>
      </c>
      <c r="B11" s="8">
        <v>0</v>
      </c>
      <c r="C11" s="8">
        <v>0</v>
      </c>
      <c r="D11" s="8">
        <v>0.2</v>
      </c>
      <c r="E11" s="8">
        <v>0.4</v>
      </c>
      <c r="F11" s="8">
        <v>0.8</v>
      </c>
      <c r="G11" s="8">
        <v>1.2</v>
      </c>
      <c r="H11" s="8">
        <v>1.6</v>
      </c>
    </row>
    <row r="12" spans="1:8" x14ac:dyDescent="0.2">
      <c r="A12" s="8" t="s">
        <v>105</v>
      </c>
      <c r="B12" s="10">
        <v>1.2609067547175279</v>
      </c>
      <c r="C12" s="10">
        <v>-11.312770085240743</v>
      </c>
      <c r="D12" s="10">
        <v>5.5046792665089272</v>
      </c>
      <c r="E12" s="10">
        <v>6.601197233104017</v>
      </c>
      <c r="F12" s="10">
        <v>2.2918868418847937</v>
      </c>
      <c r="G12" s="10">
        <v>1.678043478533886</v>
      </c>
      <c r="H12" s="10">
        <v>1.77934349356208</v>
      </c>
    </row>
    <row r="13" spans="1:8" x14ac:dyDescent="0.2">
      <c r="A13" s="8" t="s">
        <v>104</v>
      </c>
      <c r="B13" s="7">
        <v>0.76622281365110734</v>
      </c>
      <c r="C13" s="7">
        <v>-10.660432875550551</v>
      </c>
      <c r="D13" s="7">
        <v>1.8036359915432065</v>
      </c>
      <c r="E13" s="7">
        <v>7.4869057997586363</v>
      </c>
      <c r="F13" s="7">
        <v>1.5667531426896142</v>
      </c>
      <c r="G13" s="7">
        <v>1.5871418696388195</v>
      </c>
      <c r="H13" s="7">
        <v>1.712139575888405</v>
      </c>
    </row>
    <row r="14" spans="1:8" ht="15.75" x14ac:dyDescent="0.25">
      <c r="A14" s="30" t="s">
        <v>139</v>
      </c>
      <c r="B14" s="17"/>
      <c r="C14" s="17"/>
      <c r="D14" s="17"/>
      <c r="E14" s="17"/>
      <c r="F14" s="17"/>
      <c r="G14" s="17"/>
    </row>
    <row r="15" spans="1:8" ht="15.75" x14ac:dyDescent="0.25">
      <c r="A15" s="30" t="s">
        <v>134</v>
      </c>
      <c r="B15" s="17"/>
      <c r="C15" s="17"/>
      <c r="D15" s="17"/>
      <c r="E15" s="17"/>
      <c r="F15" s="17"/>
      <c r="G15" s="17"/>
    </row>
    <row r="16" spans="1:8" x14ac:dyDescent="0.2">
      <c r="A16" s="18" t="s">
        <v>88</v>
      </c>
      <c r="B16" s="18" t="s">
        <v>73</v>
      </c>
      <c r="C16" s="18" t="s">
        <v>74</v>
      </c>
      <c r="D16" s="18" t="s">
        <v>75</v>
      </c>
      <c r="E16" s="18" t="s">
        <v>76</v>
      </c>
      <c r="F16" s="18" t="s">
        <v>77</v>
      </c>
      <c r="G16" s="18" t="s">
        <v>78</v>
      </c>
    </row>
    <row r="17" spans="1:7" x14ac:dyDescent="0.2">
      <c r="A17" s="15" t="s">
        <v>79</v>
      </c>
      <c r="B17" s="16">
        <v>11850</v>
      </c>
      <c r="C17" s="16">
        <v>12263</v>
      </c>
      <c r="D17" s="16">
        <v>12907</v>
      </c>
      <c r="E17" s="16">
        <v>13481</v>
      </c>
      <c r="F17" s="16">
        <v>14080</v>
      </c>
      <c r="G17" s="16">
        <v>14718</v>
      </c>
    </row>
    <row r="18" spans="1:7" x14ac:dyDescent="0.2">
      <c r="A18" s="15" t="s">
        <v>87</v>
      </c>
      <c r="B18" s="15">
        <v>-516</v>
      </c>
      <c r="C18" s="15">
        <v>-634</v>
      </c>
      <c r="D18" s="15">
        <v>-540</v>
      </c>
      <c r="E18" s="15">
        <v>-578</v>
      </c>
      <c r="F18" s="15">
        <v>-642</v>
      </c>
      <c r="G18" s="17" t="s">
        <v>95</v>
      </c>
    </row>
    <row r="19" spans="1:7" x14ac:dyDescent="0.2">
      <c r="A19" s="15" t="s">
        <v>80</v>
      </c>
      <c r="B19" s="16">
        <v>1848</v>
      </c>
      <c r="C19" s="16">
        <v>2680</v>
      </c>
      <c r="D19" s="16">
        <v>2930</v>
      </c>
      <c r="E19" s="16">
        <v>3224</v>
      </c>
      <c r="F19" s="16">
        <v>3231</v>
      </c>
      <c r="G19" s="16">
        <v>3216</v>
      </c>
    </row>
    <row r="20" spans="1:7" x14ac:dyDescent="0.2">
      <c r="A20" s="15" t="s">
        <v>89</v>
      </c>
      <c r="B20" s="15">
        <v>-901</v>
      </c>
      <c r="C20" s="15">
        <v>-332</v>
      </c>
      <c r="D20" s="15">
        <v>-415</v>
      </c>
      <c r="E20" s="15">
        <v>-199</v>
      </c>
      <c r="F20" s="15">
        <v>-360</v>
      </c>
      <c r="G20" s="17" t="s">
        <v>95</v>
      </c>
    </row>
    <row r="21" spans="1:7" x14ac:dyDescent="0.2">
      <c r="A21" s="15" t="s">
        <v>96</v>
      </c>
      <c r="B21" s="15">
        <v>517</v>
      </c>
      <c r="C21" s="15">
        <v>586</v>
      </c>
      <c r="D21" s="15">
        <v>629</v>
      </c>
      <c r="E21" s="15">
        <v>664</v>
      </c>
      <c r="F21" s="15">
        <v>701</v>
      </c>
      <c r="G21" s="15">
        <v>740</v>
      </c>
    </row>
    <row r="22" spans="1:7" x14ac:dyDescent="0.2">
      <c r="A22" s="15" t="s">
        <v>93</v>
      </c>
      <c r="B22" s="15">
        <v>-125</v>
      </c>
      <c r="C22" s="15">
        <v>-80</v>
      </c>
      <c r="D22" s="15">
        <v>-63</v>
      </c>
      <c r="E22" s="15">
        <v>-56</v>
      </c>
      <c r="F22" s="15">
        <v>-48</v>
      </c>
      <c r="G22" s="17" t="s">
        <v>95</v>
      </c>
    </row>
    <row r="23" spans="1:7" x14ac:dyDescent="0.2">
      <c r="A23" s="15" t="s">
        <v>90</v>
      </c>
      <c r="B23" s="15">
        <v>251</v>
      </c>
      <c r="C23" s="15">
        <v>299</v>
      </c>
      <c r="D23" s="15">
        <v>325</v>
      </c>
      <c r="E23" s="15">
        <v>347</v>
      </c>
      <c r="F23" s="15">
        <v>372</v>
      </c>
      <c r="G23" s="15">
        <v>398</v>
      </c>
    </row>
    <row r="24" spans="1:7" x14ac:dyDescent="0.2">
      <c r="A24" s="15" t="s">
        <v>91</v>
      </c>
      <c r="B24" s="15">
        <v>108</v>
      </c>
      <c r="C24" s="15">
        <v>108</v>
      </c>
      <c r="D24" s="15">
        <v>120</v>
      </c>
      <c r="E24" s="15">
        <v>127</v>
      </c>
      <c r="F24" s="15">
        <v>131</v>
      </c>
      <c r="G24" s="15">
        <v>134</v>
      </c>
    </row>
    <row r="25" spans="1:7" x14ac:dyDescent="0.2">
      <c r="A25" s="15" t="s">
        <v>92</v>
      </c>
      <c r="B25" s="15">
        <v>157</v>
      </c>
      <c r="C25" s="15">
        <v>178</v>
      </c>
      <c r="D25" s="15">
        <v>184</v>
      </c>
      <c r="E25" s="15">
        <v>190</v>
      </c>
      <c r="F25" s="15">
        <v>199</v>
      </c>
      <c r="G25" s="15">
        <v>207</v>
      </c>
    </row>
    <row r="26" spans="1:7" x14ac:dyDescent="0.2">
      <c r="A26" s="15" t="s">
        <v>81</v>
      </c>
      <c r="B26" s="15">
        <v>95</v>
      </c>
      <c r="C26" s="15">
        <v>88</v>
      </c>
      <c r="D26" s="15">
        <v>86</v>
      </c>
      <c r="E26" s="15">
        <v>72</v>
      </c>
      <c r="F26" s="15">
        <v>74</v>
      </c>
      <c r="G26" s="15">
        <v>61</v>
      </c>
    </row>
    <row r="27" spans="1:7" x14ac:dyDescent="0.2">
      <c r="A27" s="15" t="s">
        <v>94</v>
      </c>
      <c r="B27" s="15">
        <v>-21</v>
      </c>
      <c r="C27" s="15">
        <v>-21</v>
      </c>
      <c r="D27" s="15">
        <v>-8</v>
      </c>
      <c r="E27" s="15">
        <v>-56</v>
      </c>
      <c r="F27" s="15">
        <v>8</v>
      </c>
      <c r="G27" s="17" t="s">
        <v>95</v>
      </c>
    </row>
    <row r="28" spans="1:7" x14ac:dyDescent="0.2">
      <c r="A28" s="15" t="s">
        <v>82</v>
      </c>
      <c r="B28" s="16">
        <v>3495</v>
      </c>
      <c r="C28" s="16">
        <v>3614</v>
      </c>
      <c r="D28" s="16">
        <v>3810</v>
      </c>
      <c r="E28" s="16">
        <v>4020</v>
      </c>
      <c r="F28" s="16">
        <v>4129</v>
      </c>
      <c r="G28" s="16">
        <v>4249</v>
      </c>
    </row>
    <row r="29" spans="1:7" x14ac:dyDescent="0.2">
      <c r="A29" s="15" t="s">
        <v>83</v>
      </c>
      <c r="B29" s="15">
        <v>60</v>
      </c>
      <c r="C29" s="15">
        <v>36</v>
      </c>
      <c r="D29" s="15">
        <v>106</v>
      </c>
      <c r="E29" s="15">
        <v>164</v>
      </c>
      <c r="F29" s="15">
        <v>170</v>
      </c>
      <c r="G29" s="17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6E13-3062-4C2E-866A-FE1E9A2E711A}">
  <dimension ref="A1:M12"/>
  <sheetViews>
    <sheetView workbookViewId="0">
      <selection activeCell="E11" sqref="E11"/>
    </sheetView>
  </sheetViews>
  <sheetFormatPr defaultColWidth="9.140625" defaultRowHeight="15" x14ac:dyDescent="0.2"/>
  <cols>
    <col min="1" max="1" width="42.42578125" style="1" bestFit="1" customWidth="1"/>
    <col min="2" max="2" width="16" style="1" bestFit="1" customWidth="1"/>
    <col min="3" max="4" width="9.5703125" style="1" bestFit="1" customWidth="1"/>
    <col min="5" max="16384" width="9.140625" style="1"/>
  </cols>
  <sheetData>
    <row r="1" spans="1:13" ht="47.25" x14ac:dyDescent="0.25">
      <c r="A1" s="32" t="s">
        <v>176</v>
      </c>
    </row>
    <row r="2" spans="1:13" x14ac:dyDescent="0.2">
      <c r="A2" s="11"/>
      <c r="B2" s="11" t="s">
        <v>107</v>
      </c>
      <c r="C2" s="11" t="s">
        <v>108</v>
      </c>
      <c r="D2" s="11" t="s">
        <v>109</v>
      </c>
      <c r="E2" s="11" t="s">
        <v>110</v>
      </c>
      <c r="F2" s="11" t="s">
        <v>111</v>
      </c>
      <c r="G2" s="11" t="s">
        <v>112</v>
      </c>
      <c r="H2" s="11" t="s">
        <v>113</v>
      </c>
      <c r="I2" s="11" t="s">
        <v>114</v>
      </c>
      <c r="J2" s="11" t="s">
        <v>115</v>
      </c>
      <c r="K2" s="11" t="s">
        <v>116</v>
      </c>
      <c r="L2" s="11" t="s">
        <v>117</v>
      </c>
      <c r="M2" s="11" t="s">
        <v>118</v>
      </c>
    </row>
    <row r="3" spans="1:13" x14ac:dyDescent="0.2">
      <c r="A3" s="1" t="s">
        <v>119</v>
      </c>
      <c r="B3" s="1">
        <v>2383.8000000000002</v>
      </c>
      <c r="C3" s="1">
        <v>2051.8000000000002</v>
      </c>
      <c r="D3" s="1">
        <v>1991.8</v>
      </c>
      <c r="E3" s="1">
        <v>1937.1</v>
      </c>
      <c r="F3" s="1">
        <v>1756.3</v>
      </c>
      <c r="G3" s="1">
        <v>1982.5</v>
      </c>
      <c r="H3" s="1">
        <v>2058.9</v>
      </c>
      <c r="I3" s="1">
        <v>2021.4</v>
      </c>
      <c r="J3" s="1">
        <v>1758.4</v>
      </c>
      <c r="K3" s="1">
        <v>1619.4</v>
      </c>
      <c r="L3" s="1">
        <v>2816</v>
      </c>
      <c r="M3" s="1">
        <v>3086.8</v>
      </c>
    </row>
    <row r="4" spans="1:13" x14ac:dyDescent="0.2">
      <c r="A4" s="1" t="s">
        <v>120</v>
      </c>
      <c r="B4" s="1">
        <v>2492</v>
      </c>
      <c r="C4" s="1">
        <v>2590.9</v>
      </c>
      <c r="D4" s="1">
        <v>2509.1999999999998</v>
      </c>
      <c r="E4" s="1">
        <v>2481.8000000000002</v>
      </c>
      <c r="F4" s="1">
        <v>2211.6999999999998</v>
      </c>
      <c r="G4" s="1">
        <v>2527.4</v>
      </c>
      <c r="H4" s="1">
        <v>2477.6</v>
      </c>
      <c r="I4" s="1">
        <v>2485.1999999999998</v>
      </c>
      <c r="J4" s="1">
        <v>1652.2</v>
      </c>
      <c r="K4" s="1">
        <v>1550.8</v>
      </c>
      <c r="L4" s="1">
        <v>1875.1</v>
      </c>
      <c r="M4" s="1">
        <v>2000.9</v>
      </c>
    </row>
    <row r="5" spans="1:13" x14ac:dyDescent="0.2">
      <c r="A5" s="1" t="s">
        <v>121</v>
      </c>
      <c r="B5" s="1">
        <v>3358.2</v>
      </c>
      <c r="C5" s="1">
        <v>2987.6</v>
      </c>
      <c r="D5" s="1">
        <v>2895.1</v>
      </c>
      <c r="E5" s="1">
        <v>2880.6</v>
      </c>
      <c r="F5" s="1">
        <v>2628</v>
      </c>
      <c r="G5" s="1">
        <v>4271.1000000000004</v>
      </c>
      <c r="H5" s="1">
        <v>4257.3999999999996</v>
      </c>
      <c r="I5" s="1">
        <v>4341.7</v>
      </c>
      <c r="J5" s="1">
        <v>3975.8</v>
      </c>
      <c r="K5" s="1">
        <v>4090.9</v>
      </c>
      <c r="L5" s="1">
        <v>4790.3999999999996</v>
      </c>
      <c r="M5" s="1">
        <v>5076.8</v>
      </c>
    </row>
    <row r="6" spans="1:13" x14ac:dyDescent="0.2">
      <c r="A6" s="1" t="s">
        <v>14</v>
      </c>
      <c r="B6" s="1">
        <f t="shared" ref="B6:M6" si="0">SUM(B3:B5)</f>
        <v>8234</v>
      </c>
      <c r="C6" s="1">
        <f t="shared" si="0"/>
        <v>7630.3000000000011</v>
      </c>
      <c r="D6" s="1">
        <f t="shared" si="0"/>
        <v>7396.1</v>
      </c>
      <c r="E6" s="1">
        <f t="shared" si="0"/>
        <v>7299.5</v>
      </c>
      <c r="F6" s="1">
        <f t="shared" si="0"/>
        <v>6596</v>
      </c>
      <c r="G6" s="1">
        <f t="shared" si="0"/>
        <v>8781</v>
      </c>
      <c r="H6" s="1">
        <f t="shared" si="0"/>
        <v>8793.9</v>
      </c>
      <c r="I6" s="1">
        <f t="shared" si="0"/>
        <v>8848.2999999999993</v>
      </c>
      <c r="J6" s="1">
        <f t="shared" si="0"/>
        <v>7386.4000000000005</v>
      </c>
      <c r="K6" s="1">
        <f t="shared" si="0"/>
        <v>7261.1</v>
      </c>
      <c r="L6" s="1">
        <f t="shared" si="0"/>
        <v>9481.5</v>
      </c>
      <c r="M6" s="1">
        <f t="shared" si="0"/>
        <v>10164.5</v>
      </c>
    </row>
    <row r="7" spans="1:13" ht="47.25" x14ac:dyDescent="0.25">
      <c r="A7" s="32" t="s">
        <v>177</v>
      </c>
    </row>
    <row r="8" spans="1:13" x14ac:dyDescent="0.2">
      <c r="A8" s="11"/>
      <c r="B8" s="11" t="s">
        <v>107</v>
      </c>
      <c r="C8" s="11" t="s">
        <v>108</v>
      </c>
      <c r="D8" s="11" t="s">
        <v>109</v>
      </c>
      <c r="E8" s="11" t="s">
        <v>110</v>
      </c>
      <c r="F8" s="11" t="s">
        <v>111</v>
      </c>
      <c r="G8" s="11" t="s">
        <v>112</v>
      </c>
      <c r="H8" s="11" t="s">
        <v>113</v>
      </c>
      <c r="I8" s="11" t="s">
        <v>114</v>
      </c>
      <c r="J8" s="11" t="s">
        <v>115</v>
      </c>
      <c r="K8" s="11" t="s">
        <v>116</v>
      </c>
      <c r="L8" s="11" t="s">
        <v>117</v>
      </c>
      <c r="M8" s="11" t="s">
        <v>118</v>
      </c>
    </row>
    <row r="9" spans="1:13" x14ac:dyDescent="0.2">
      <c r="A9" s="1" t="s">
        <v>119</v>
      </c>
      <c r="B9" s="27">
        <v>0.28950692251639548</v>
      </c>
      <c r="C9" s="27">
        <v>0.26890161592597933</v>
      </c>
      <c r="D9" s="27">
        <v>0.26930409269750272</v>
      </c>
      <c r="E9" s="27">
        <v>0.26537434070826765</v>
      </c>
      <c r="F9" s="27">
        <v>0.26626743480897513</v>
      </c>
      <c r="G9" s="27">
        <v>0.22577155221500969</v>
      </c>
      <c r="H9" s="27">
        <v>0.23412820250400848</v>
      </c>
      <c r="I9" s="27">
        <v>0.22845066283918947</v>
      </c>
      <c r="J9" s="27">
        <v>0.23806235869109027</v>
      </c>
      <c r="K9" s="27">
        <v>0.2230240597154701</v>
      </c>
      <c r="L9" s="27">
        <v>0.2970025523656844</v>
      </c>
      <c r="M9" s="27">
        <v>0.30368439175562006</v>
      </c>
    </row>
    <row r="10" spans="1:13" x14ac:dyDescent="0.2">
      <c r="A10" s="1" t="s">
        <v>120</v>
      </c>
      <c r="B10" s="27">
        <v>0.3026475589021132</v>
      </c>
      <c r="C10" s="27">
        <v>0.33955414597066952</v>
      </c>
      <c r="D10" s="27">
        <v>0.33925988020713616</v>
      </c>
      <c r="E10" s="27">
        <v>0.33999589012946096</v>
      </c>
      <c r="F10" s="27">
        <v>0.33530927835051544</v>
      </c>
      <c r="G10" s="27">
        <v>0.28782598792848196</v>
      </c>
      <c r="H10" s="27">
        <v>0.28174075211225963</v>
      </c>
      <c r="I10" s="27">
        <v>0.28086751127335197</v>
      </c>
      <c r="J10" s="27">
        <v>0.22368438866550236</v>
      </c>
      <c r="K10" s="27">
        <v>0.2135764553580036</v>
      </c>
      <c r="L10" s="27">
        <v>0.19776615267787456</v>
      </c>
      <c r="M10" s="27">
        <v>0.19685178808598555</v>
      </c>
    </row>
    <row r="11" spans="1:13" x14ac:dyDescent="0.2">
      <c r="A11" s="1" t="s">
        <v>121</v>
      </c>
      <c r="B11" s="27">
        <v>0.40784551858149137</v>
      </c>
      <c r="C11" s="27">
        <v>0.39154423810335104</v>
      </c>
      <c r="D11" s="27">
        <v>0.39143602709536102</v>
      </c>
      <c r="E11" s="27">
        <v>0.39462976916227138</v>
      </c>
      <c r="F11" s="27">
        <v>0.39842328684050937</v>
      </c>
      <c r="G11" s="27">
        <v>0.48640245985650843</v>
      </c>
      <c r="H11" s="27">
        <v>0.48413104538373186</v>
      </c>
      <c r="I11" s="27">
        <v>0.49068182588745862</v>
      </c>
      <c r="J11" s="27">
        <v>0.53826679122158594</v>
      </c>
      <c r="K11" s="27">
        <v>0.56339948492652625</v>
      </c>
      <c r="L11" s="27">
        <v>0.50524184192207899</v>
      </c>
      <c r="M11" s="27">
        <v>0.49946382015839441</v>
      </c>
    </row>
    <row r="12" spans="1:13" x14ac:dyDescent="0.2">
      <c r="A12" s="1" t="s">
        <v>14</v>
      </c>
      <c r="B12" s="27">
        <v>1</v>
      </c>
      <c r="C12" s="27">
        <v>1</v>
      </c>
      <c r="D12" s="27">
        <v>1</v>
      </c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7">
        <v>1</v>
      </c>
      <c r="K12" s="27">
        <v>1</v>
      </c>
      <c r="L12" s="27">
        <v>1</v>
      </c>
      <c r="M12" s="27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osal_x0020_trigger_x0020_date xmlns="21141c76-a131-4377-97a3-508a419862f1" xsi:nil="true"/>
    <bc594c06ad0844898f20a52c24198475 xmlns="21141c76-a131-4377-97a3-508a419862f1">
      <Terms xmlns="http://schemas.microsoft.com/office/infopath/2007/PartnerControls"/>
    </bc594c06ad0844898f20a52c24198475>
    <Original_x0020_modified xmlns="21141c76-a131-4377-97a3-508a419862f1" xsi:nil="true"/>
    <_Publisher xmlns="http://schemas.microsoft.com/sharepoint/v3/fields">The Scottish Parliament</_Publisher>
    <Original_x0020_created xmlns="21141c76-a131-4377-97a3-508a419862f1" xsi:nil="true"/>
    <Original_x0020_author xmlns="21141c76-a131-4377-97a3-508a419862f1" xsi:nil="true"/>
    <CategoryDescription xmlns="http://schemas.microsoft.com/sharepoint.v3" xsi:nil="true"/>
    <m233fa42ddda444a97ecfbe326b55e92 xmlns="21141c76-a131-4377-97a3-508a419862f1">
      <Terms xmlns="http://schemas.microsoft.com/office/infopath/2007/PartnerControls"/>
    </m233fa42ddda444a97ecfbe326b55e92>
    <TaxCatchAll xmlns="21141c76-a131-4377-97a3-508a419862f1">
      <Value>1</Value>
    </TaxCatchAll>
    <f12c4e522cb8463cafd748d94105ec43 xmlns="21141c76-a131-4377-97a3-508a419862f1">
      <Terms xmlns="http://schemas.microsoft.com/office/infopath/2007/PartnerControls"/>
    </f12c4e522cb8463cafd748d94105ec43>
    <wic_System_Copyright xmlns="http://schemas.microsoft.com/sharepoint/v3/fields">© Parliamentary copyright. The Scottish Parliamentary Corporate Body</wic_System_Copyright>
    <p63ddc83d83a46ac9835e8fd9c641db3 xmlns="21141c76-a131-4377-97a3-508a419862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8f5ff656-5a7e-462f-b6ae-4a4400758434</TermId>
        </TermInfo>
      </Terms>
    </p63ddc83d83a46ac9835e8fd9c641db3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SharedContentType xmlns="Microsoft.SharePoint.Taxonomy.ContentTypeSync" SourceId="29520354-60ee-4851-b0d3-4d1ffc9b6630" ContentTypeId="0x010100632D0FD7D2EC4A41966F9B23650F68500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D0FD7D2EC4A41966F9B23650F68500200A19E45A2CD8A334DBA54A24BE279650D" ma:contentTypeVersion="39" ma:contentTypeDescription="" ma:contentTypeScope="" ma:versionID="697a3932824736fc03fc7f520b55affb">
  <xsd:schema xmlns:xsd="http://www.w3.org/2001/XMLSchema" xmlns:xs="http://www.w3.org/2001/XMLSchema" xmlns:p="http://schemas.microsoft.com/office/2006/metadata/properties" xmlns:ns2="http://schemas.microsoft.com/sharepoint.v3" xmlns:ns3="21141c76-a131-4377-97a3-508a419862f1" xmlns:ns4="http://schemas.microsoft.com/sharepoint/v3/fields" targetNamespace="http://schemas.microsoft.com/office/2006/metadata/properties" ma:root="true" ma:fieldsID="39c68ff2631fd0ede5cc0defb690a7ee" ns2:_="" ns3:_="" ns4:_="">
    <xsd:import namespace="http://schemas.microsoft.com/sharepoint.v3"/>
    <xsd:import namespace="21141c76-a131-4377-97a3-508a419862f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tegoryDescription" minOccurs="0"/>
                <xsd:element ref="ns4:_Publisher" minOccurs="0"/>
                <xsd:element ref="ns4:wic_System_Copyright" minOccurs="0"/>
                <xsd:element ref="ns3:m233fa42ddda444a97ecfbe326b55e92" minOccurs="0"/>
                <xsd:element ref="ns3:p63ddc83d83a46ac9835e8fd9c641db3" minOccurs="0"/>
                <xsd:element ref="ns3:TaxCatchAll" minOccurs="0"/>
                <xsd:element ref="ns3:TaxCatchAllLabel" minOccurs="0"/>
                <xsd:element ref="ns3:f12c4e522cb8463cafd748d94105ec43" minOccurs="0"/>
                <xsd:element ref="ns3:bc594c06ad0844898f20a52c24198475" minOccurs="0"/>
                <xsd:element ref="ns3:Disposal_x0020_trigger_x0020_date" minOccurs="0"/>
                <xsd:element ref="ns3:Original_x0020_created" minOccurs="0"/>
                <xsd:element ref="ns3:Original_x0020_author" minOccurs="0"/>
                <xsd:element ref="ns3:Original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2" nillable="true" ma:displayName="Description" ma:internalName="Category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41c76-a131-4377-97a3-508a419862f1" elementFormDefault="qualified">
    <xsd:import namespace="http://schemas.microsoft.com/office/2006/documentManagement/types"/>
    <xsd:import namespace="http://schemas.microsoft.com/office/infopath/2007/PartnerControls"/>
    <xsd:element name="m233fa42ddda444a97ecfbe326b55e92" ma:index="9" nillable="true" ma:taxonomy="true" ma:internalName="m233fa42ddda444a97ecfbe326b55e92" ma:taxonomyFieldName="_cx_NationalCaveats" ma:displayName="Security Caveats" ma:default="" ma:fieldId="{6233fa42-ddda-444a-97ec-fbe326b55e92}" ma:taxonomyMulti="true" ma:sspId="29520354-60ee-4851-b0d3-4d1ffc9b6630" ma:termSetId="b7259827-f150-46df-b570-0ee5307f86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3ddc83d83a46ac9835e8fd9c641db3" ma:index="11" nillable="true" ma:taxonomy="true" ma:internalName="p63ddc83d83a46ac9835e8fd9c641db3" ma:taxonomyFieldName="Language1" ma:displayName="Language" ma:default="1;#English|8f5ff656-5a7e-462f-b6ae-4a4400758434" ma:fieldId="{963ddc83-d83a-46ac-9835-e8fd9c641db3}" ma:sspId="29520354-60ee-4851-b0d3-4d1ffc9b6630" ma:termSetId="b2401dee-1322-420c-b43c-00432a3518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db457d7-e76e-42c2-82da-a5afd7e9ec64}" ma:internalName="TaxCatchAll" ma:showField="CatchAllData" ma:web="38e5d2cf-8ca1-4fb5-bb03-534d02a49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db457d7-e76e-42c2-82da-a5afd7e9ec64}" ma:internalName="TaxCatchAllLabel" ma:readOnly="true" ma:showField="CatchAllDataLabel" ma:web="38e5d2cf-8ca1-4fb5-bb03-534d02a49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12c4e522cb8463cafd748d94105ec43" ma:index="16" nillable="true" ma:taxonomy="true" ma:internalName="f12c4e522cb8463cafd748d94105ec43" ma:taxonomyFieldName="Document_x0020_type" ma:displayName="Document type" ma:default="" ma:fieldId="{f12c4e52-2cb8-463c-afd7-48d94105ec43}" ma:sspId="29520354-60ee-4851-b0d3-4d1ffc9b6630" ma:termSetId="3db350bc-fdb0-4b26-a83f-5b890cb06b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594c06ad0844898f20a52c24198475" ma:index="18" nillable="true" ma:taxonomy="true" ma:internalName="bc594c06ad0844898f20a52c24198475" ma:taxonomyFieldName="_cx_SecurityMarkings" ma:displayName="Security Markings" ma:default="" ma:fieldId="{bc594c06-ad08-4489-8f20-a52c24198475}" ma:sspId="29520354-60ee-4851-b0d3-4d1ffc9b6630" ma:termSetId="a9da5f56-ebc6-4d64-8a44-41072e1701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sposal_x0020_trigger_x0020_date" ma:index="21" nillable="true" ma:displayName="Disposal trigger date" ma:description="The date that triggers the start of the retention period prior to disposal of the resource e.g. End of Session" ma:format="DateOnly" ma:internalName="Disposal_x0020_trigger_x0020_date">
      <xsd:simpleType>
        <xsd:restriction base="dms:DateTime"/>
      </xsd:simpleType>
    </xsd:element>
    <xsd:element name="Original_x0020_created" ma:index="22" nillable="true" ma:displayName="Original created" ma:description="Original date of creation of the resource (before migration to SharePoint 2013 (DRM system))" ma:format="DateTime" ma:hidden="true" ma:internalName="Original_x0020_created" ma:readOnly="false">
      <xsd:simpleType>
        <xsd:restriction base="dms:DateTime"/>
      </xsd:simpleType>
    </xsd:element>
    <xsd:element name="Original_x0020_author" ma:index="23" nillable="true" ma:displayName="Original author" ma:description="Original entity responsible for making the resource (before migration to SharePoint 2013 (DRM system))" ma:hidden="true" ma:internalName="Original_x0020_author" ma:readOnly="false">
      <xsd:simpleType>
        <xsd:restriction base="dms:Text">
          <xsd:maxLength value="255"/>
        </xsd:restriction>
      </xsd:simpleType>
    </xsd:element>
    <xsd:element name="Original_x0020_modified" ma:index="24" nillable="true" ma:displayName="Original modified" ma:description="Original date on which the resource was changed (before migration to SharePoint 2013 (DRM system))" ma:format="DateTime" ma:hidden="true" ma:internalName="Original_x0020_modifi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" nillable="true" ma:displayName="Publisher" ma:default="The Scottish Parliament" ma:description="The person, organisation or service that published this resource" ma:internalName="_Publisher">
      <xsd:simpleType>
        <xsd:restriction base="dms:Text">
          <xsd:maxLength value="255"/>
        </xsd:restriction>
      </xsd:simpleType>
    </xsd:element>
    <xsd:element name="wic_System_Copyright" ma:index="5" nillable="true" ma:displayName="Copyright" ma:default="© Parliamentary copyright. The Scottish Parliamentary Corporate Body" ma:description="Statement and identifier indicating the legal ownership and rights regarding use and re-use of all or part of the resource" ma:internalName="wic_System_Copyrigh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D8AEFB-AFBC-4F1E-A87D-553425F3674B}">
  <ds:schemaRefs>
    <ds:schemaRef ds:uri="http://purl.org/dc/terms/"/>
    <ds:schemaRef ds:uri="http://schemas.openxmlformats.org/package/2006/metadata/core-properties"/>
    <ds:schemaRef ds:uri="21141c76-a131-4377-97a3-508a419862f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http://schemas.microsoft.com/sharepoint.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80187D-F0F0-4F48-A6C5-2E08C5CF7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7101CB-0BEF-4BB6-99A5-4FC3ED3FE897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9DE47077-9C8C-49C2-B664-82193AA1452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2E622DB-AB86-41FB-BC40-1154DE06D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.v3"/>
    <ds:schemaRef ds:uri="21141c76-a131-4377-97a3-508a419862f1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Context for Budget 21-22</vt:lpstr>
      <vt:lpstr>Budget allocations</vt:lpstr>
      <vt:lpstr>Largest increases and decreases</vt:lpstr>
      <vt:lpstr>SFC forecasts</vt:lpstr>
      <vt:lpstr>Carbon 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Aiton</dc:creator>
  <cp:lastModifiedBy>Christie K (Kirstie)</cp:lastModifiedBy>
  <dcterms:created xsi:type="dcterms:W3CDTF">2021-01-29T08:04:35Z</dcterms:created>
  <dcterms:modified xsi:type="dcterms:W3CDTF">2021-02-03T09:54:18Z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0x010100632D0FD7D2EC4A41966F9B23650F68500200A19E45A2CD8A334DBA54A24BE279650D</vt:lpwstr>
  </property>
  <property fmtid="{D5CDD505-2E9C-101B-9397-08002B2CF9AE}" pid="3" name="_dlc_policyId">
    <vt:lpwstr>/documents</vt:lpwstr>
  </property>
  <property fmtid="{D5CDD505-2E9C-101B-9397-08002B2CF9AE}" pid="4" name="_dlc_ExpireDate">
    <vt:filetime>2023-02-01T14:55:22Z</vt:filetime>
  </property>
  <property fmtid="{D5CDD505-2E9C-101B-9397-08002B2CF9AE}" pid="5" name="ItemRetentionFormula">
    <vt:lpwstr>&lt;formula id="Microsoft.Office.RecordsManagement.PolicyFeatures.Expiration.Formula.BuiltIn"&gt;&lt;number&gt;24&lt;/number&gt;&lt;property&gt;Modified&lt;/property&gt;&lt;propertyId&gt;28cf69c5-fa48-462a-b5cd-27b6f9d2bd5f&lt;/propertyId&gt;&lt;period&gt;months&lt;/period&gt;&lt;/formula&gt;</vt:lpwstr>
  </property>
  <property fmtid="{D5CDD505-2E9C-101B-9397-08002B2CF9AE}" pid="6" name="_cx_NationalCaveats">
    <vt:lpwstr/>
  </property>
  <property fmtid="{D5CDD505-2E9C-101B-9397-08002B2CF9AE}" pid="7" name="_cx_SecurityMarkings">
    <vt:lpwstr/>
  </property>
  <property fmtid="{D5CDD505-2E9C-101B-9397-08002B2CF9AE}" pid="8" name="Language1">
    <vt:lpwstr>1;#English|8f5ff656-5a7e-462f-b6ae-4a4400758434</vt:lpwstr>
  </property>
  <property fmtid="{D5CDD505-2E9C-101B-9397-08002B2CF9AE}" pid="9" name="Document type">
    <vt:lpwstr/>
  </property>
</Properties>
</file>